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1"/>
  </bookViews>
  <sheets>
    <sheet name="первонач.план" sheetId="1" r:id="rId1"/>
    <sheet name="уточ.план" sheetId="2" r:id="rId2"/>
  </sheets>
  <definedNames/>
  <calcPr fullCalcOnLoad="1"/>
</workbook>
</file>

<file path=xl/sharedStrings.xml><?xml version="1.0" encoding="utf-8"?>
<sst xmlns="http://schemas.openxmlformats.org/spreadsheetml/2006/main" count="311" uniqueCount="174">
  <si>
    <t>Наименование расходов</t>
  </si>
  <si>
    <t>01. Общегосударственные вопросы</t>
  </si>
  <si>
    <t>-представительный орган</t>
  </si>
  <si>
    <t>0103</t>
  </si>
  <si>
    <t>0104</t>
  </si>
  <si>
    <t xml:space="preserve">- комитет по финансам                          </t>
  </si>
  <si>
    <t>0106</t>
  </si>
  <si>
    <t>0112</t>
  </si>
  <si>
    <t xml:space="preserve">- резервный  фонд                                  </t>
  </si>
  <si>
    <t>- административная комиссия</t>
  </si>
  <si>
    <t>03.Национальная безопасность и правоохранительная деятельность</t>
  </si>
  <si>
    <t>0302</t>
  </si>
  <si>
    <t>- ЗАГС</t>
  </si>
  <si>
    <t xml:space="preserve">- ЕДДС                                                     </t>
  </si>
  <si>
    <t>0309</t>
  </si>
  <si>
    <t>04.Национальная экономика</t>
  </si>
  <si>
    <t>0408</t>
  </si>
  <si>
    <t>05.Жилищно-коммунальное хозяйство</t>
  </si>
  <si>
    <t>0501</t>
  </si>
  <si>
    <t>0502</t>
  </si>
  <si>
    <t xml:space="preserve">- МУП ЖКХ  убытки по бани                   </t>
  </si>
  <si>
    <t>07. Образование</t>
  </si>
  <si>
    <t>0702</t>
  </si>
  <si>
    <t xml:space="preserve">-  детский дом                                         </t>
  </si>
  <si>
    <t xml:space="preserve">- комитет по образованию школы          </t>
  </si>
  <si>
    <t xml:space="preserve">- ЦДТ                                                         </t>
  </si>
  <si>
    <t>0705</t>
  </si>
  <si>
    <t>0707</t>
  </si>
  <si>
    <t xml:space="preserve">- комитет по образованию (аппарат ) </t>
  </si>
  <si>
    <t>0709</t>
  </si>
  <si>
    <t>-  методкабинет, ЦБ</t>
  </si>
  <si>
    <t>08. Культура и искусство</t>
  </si>
  <si>
    <t xml:space="preserve">- отдел культуры (клубы )                    </t>
  </si>
  <si>
    <t>0801</t>
  </si>
  <si>
    <t xml:space="preserve">-  музей                                                    </t>
  </si>
  <si>
    <t xml:space="preserve">- библиотеки                                            </t>
  </si>
  <si>
    <t>09. Здравоохранение и физическая культура</t>
  </si>
  <si>
    <t xml:space="preserve">- райбольница                                         </t>
  </si>
  <si>
    <t>0901</t>
  </si>
  <si>
    <t xml:space="preserve">- амбулатория                                        </t>
  </si>
  <si>
    <t xml:space="preserve">- ФАП                                                     </t>
  </si>
  <si>
    <t>0902</t>
  </si>
  <si>
    <t>10.Социальная политика</t>
  </si>
  <si>
    <t>1003</t>
  </si>
  <si>
    <t>- почетные граждане района</t>
  </si>
  <si>
    <t>1004</t>
  </si>
  <si>
    <t>- занятость</t>
  </si>
  <si>
    <t>ИТОГО РАСХОДОВ:</t>
  </si>
  <si>
    <t xml:space="preserve">           АНАЛИЗ ИСПОЛНЕНИЯ</t>
  </si>
  <si>
    <t>Раздел, подраздел</t>
  </si>
  <si>
    <t>Субвенция на питание</t>
  </si>
  <si>
    <t>"молодая семья" райбюджет</t>
  </si>
  <si>
    <r>
      <t xml:space="preserve"> </t>
    </r>
    <r>
      <rPr>
        <sz val="12"/>
        <rFont val="Times New Roman"/>
        <family val="1"/>
      </rPr>
      <t xml:space="preserve">мероприятия по ГО и ЧС </t>
    </r>
  </si>
  <si>
    <t>0405</t>
  </si>
  <si>
    <t xml:space="preserve"> -аварийный  запас</t>
  </si>
  <si>
    <t>лицен алкогольной продукции</t>
  </si>
  <si>
    <t>Ком.по делам несовершеннол.</t>
  </si>
  <si>
    <t>0806</t>
  </si>
  <si>
    <t>схема территориального планирования</t>
  </si>
  <si>
    <t>Управление сельского хозяйства</t>
  </si>
  <si>
    <t>капвложения (жилищное хозяйство)</t>
  </si>
  <si>
    <t>межбюджетные трансферты</t>
  </si>
  <si>
    <t>1100</t>
  </si>
  <si>
    <t>1101</t>
  </si>
  <si>
    <t>Дотация сельским поселениям</t>
  </si>
  <si>
    <t>На осуществление полномочий по ВУС</t>
  </si>
  <si>
    <t>На ЗАГС</t>
  </si>
  <si>
    <t>Административная комиссия</t>
  </si>
  <si>
    <t>0111</t>
  </si>
  <si>
    <t>0114</t>
  </si>
  <si>
    <t>Администрация резервный фонд</t>
  </si>
  <si>
    <t>0412</t>
  </si>
  <si>
    <t>0503</t>
  </si>
  <si>
    <t xml:space="preserve"> субсидия на ремонт муниципальной собственности краевая </t>
  </si>
  <si>
    <t xml:space="preserve">целевая программа пожарной безопасности </t>
  </si>
  <si>
    <t>0908</t>
  </si>
  <si>
    <t>0910</t>
  </si>
  <si>
    <t xml:space="preserve">студенты целевики </t>
  </si>
  <si>
    <t xml:space="preserve">льготы беременным            </t>
  </si>
  <si>
    <t xml:space="preserve">субсидия на приобритения жилья АПК </t>
  </si>
  <si>
    <t xml:space="preserve">субвенция на содержание ребенка в семье опекуна </t>
  </si>
  <si>
    <t>стипендии школьникам</t>
  </si>
  <si>
    <t xml:space="preserve">субвенция на выплату компенсации род.платы в дошкольн. учреждениях </t>
  </si>
  <si>
    <t>1103</t>
  </si>
  <si>
    <t>содержание органа опеки</t>
  </si>
  <si>
    <t xml:space="preserve"> - ДЮСШ                </t>
  </si>
  <si>
    <t xml:space="preserve"> Глава района  в т.ч</t>
  </si>
  <si>
    <t>заработная плата  ст.211</t>
  </si>
  <si>
    <t>начисления на зарплату ст. 213</t>
  </si>
  <si>
    <t>коммунальные услуги ст.223</t>
  </si>
  <si>
    <t xml:space="preserve"> Администрация района в т.ч</t>
  </si>
  <si>
    <t>заработная плата ст.211</t>
  </si>
  <si>
    <t>начисления на зарплату ст.213</t>
  </si>
  <si>
    <t>Председатель комитета по финансам                                                                                                     О.Н.Янцен</t>
  </si>
  <si>
    <t>субсидия на развитие улично-дорожной сети (краевая)</t>
  </si>
  <si>
    <t>0505</t>
  </si>
  <si>
    <t xml:space="preserve"> национальный проект ФАП, скорая помощь</t>
  </si>
  <si>
    <t>Утвержденный план на 2009 год</t>
  </si>
  <si>
    <t>Исполнено за 1 квартал</t>
  </si>
  <si>
    <t>Глава администрации района</t>
  </si>
  <si>
    <t>МЦП "Улучшение условий и охраны труда"</t>
  </si>
  <si>
    <t>Субсидия на ремонт муниципальной собственности</t>
  </si>
  <si>
    <t>Ремонт муниципальной собственности (райбюджет)</t>
  </si>
  <si>
    <t xml:space="preserve">РЦП "Профилактика правонарушений"                                                      </t>
  </si>
  <si>
    <t>Убытки по пасажирским перевозкам</t>
  </si>
  <si>
    <t>РЦП "Развитие с/х в Поспелихинском р-не" (агрохимическое обследование с/х угодий)</t>
  </si>
  <si>
    <t>Кадастровая оценка земли</t>
  </si>
  <si>
    <t>субсидия на развитие улично-дорожной сети (райбюджет)</t>
  </si>
  <si>
    <t>Содержание свалки</t>
  </si>
  <si>
    <t>РЦП "Реформирование ЖКХ"</t>
  </si>
  <si>
    <t>Детские сады</t>
  </si>
  <si>
    <t>0701</t>
  </si>
  <si>
    <t>Субвенция на детей-инвалидов в дошкольных учреждениях</t>
  </si>
  <si>
    <t>Субвенция на воспитание детей-инвалидов на дому</t>
  </si>
  <si>
    <t>Администрация ДШИ</t>
  </si>
  <si>
    <t>Курсовая подготовка педагогов</t>
  </si>
  <si>
    <t>РЦП "Дети" (летний отдых)</t>
  </si>
  <si>
    <t>РЦП "По молодежной политике"</t>
  </si>
  <si>
    <t>РЦП "Дети"(льготное питание школьников)</t>
  </si>
  <si>
    <t>РЦП "Культура Поспелихинского района"</t>
  </si>
  <si>
    <t>РЦП "Спортмероприятия"</t>
  </si>
  <si>
    <t>ММЦП "Неотложные меры борьбы с туберкулезом"</t>
  </si>
  <si>
    <t>Программа по профилактике СПИДа</t>
  </si>
  <si>
    <t>МЦП "Охрана и укрепление здоровья жителей района" (курсы)</t>
  </si>
  <si>
    <t>-субвенция педработникам ЖКУ</t>
  </si>
  <si>
    <t>0102</t>
  </si>
  <si>
    <t>ФЦП "Жилище" жилье молодым</t>
  </si>
  <si>
    <t xml:space="preserve">ВЦП Развития с/х Алт. Края "Жилье молодым специалистам АПК" </t>
  </si>
  <si>
    <t>% к утвержденному год.плану</t>
  </si>
  <si>
    <t>Составление списков кандидатов</t>
  </si>
  <si>
    <t>0105</t>
  </si>
  <si>
    <t>Перепись</t>
  </si>
  <si>
    <t>районного бюджета за 2 квартал 2009 года</t>
  </si>
  <si>
    <t>Уточненный план за 2 квартал</t>
  </si>
  <si>
    <t xml:space="preserve"> % к уточненному плану за 2 квартал             </t>
  </si>
  <si>
    <t>Целевая программа (Баня) райбюджет</t>
  </si>
  <si>
    <t>Капвложения котельные (райбюджет)</t>
  </si>
  <si>
    <t>Капвложения водопровод пос.солнечный (райбюджет)</t>
  </si>
  <si>
    <t>Субсидия на ремонт котельных</t>
  </si>
  <si>
    <t>Модернизация образования</t>
  </si>
  <si>
    <t>Субвенция на ЕГЭ</t>
  </si>
  <si>
    <t>МЦП "Соц.поддержка малоимущ. Граждан"(льготный проезд на транспорте)</t>
  </si>
  <si>
    <t>Субсидия на ремонт и благоустройство памятников ВОВ</t>
  </si>
  <si>
    <t>1102</t>
  </si>
  <si>
    <t>Субсидия на улично-дорожную сеть</t>
  </si>
  <si>
    <t>обслуживание госуд и муниц долга</t>
  </si>
  <si>
    <t>РЦП "Развитие с/х в Поспелих. р-не" (премия)</t>
  </si>
  <si>
    <t>Субсидия на дополнит. медицинскую помощь</t>
  </si>
  <si>
    <t>Субвенция на жилье отд. категориям граждан</t>
  </si>
  <si>
    <t>ФЦП "соц. Развитие села до 2010 г."жилье гражданам и молодым спец.,в сел. местности</t>
  </si>
  <si>
    <t>районного бюджета за 2009 год</t>
  </si>
  <si>
    <t>План на год по бюджету</t>
  </si>
  <si>
    <t>% к годовому плану</t>
  </si>
  <si>
    <t xml:space="preserve"> Общегосударственные вопросы</t>
  </si>
  <si>
    <t>Раздел</t>
  </si>
  <si>
    <t>01</t>
  </si>
  <si>
    <t>Национальная безопасность и правоохранительная деятельность</t>
  </si>
  <si>
    <t>03</t>
  </si>
  <si>
    <t>04</t>
  </si>
  <si>
    <t>05</t>
  </si>
  <si>
    <t>07</t>
  </si>
  <si>
    <t>08</t>
  </si>
  <si>
    <t>09</t>
  </si>
  <si>
    <t>10</t>
  </si>
  <si>
    <t>11</t>
  </si>
  <si>
    <t>Национальная экономика</t>
  </si>
  <si>
    <t>Жилищно-коммунальное хозяйство</t>
  </si>
  <si>
    <t xml:space="preserve"> Образование</t>
  </si>
  <si>
    <t xml:space="preserve"> Культура и искусство</t>
  </si>
  <si>
    <t xml:space="preserve"> Здравоохранение и физическая культура</t>
  </si>
  <si>
    <t>Социальная политика</t>
  </si>
  <si>
    <t>Межбюджетные трансферты</t>
  </si>
  <si>
    <t>Исполнено</t>
  </si>
  <si>
    <t xml:space="preserve">           расходы районного бюджета за 2009 год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</si>
</sst>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?_р_._-;_-@_-"/>
    <numFmt numFmtId="169" formatCode="_-* #,##0_р_._-;\-* #,##0_р_._-;_-* &quot;-&quot;??_р_._-;_-@_-"/>
    <numFmt numFmtId="170" formatCode="#,##0.00_ ;\-#,##0.00\ "/>
    <numFmt numFmtId="171" formatCode="#,##0.00_р_."/>
    <numFmt numFmtId="172" formatCode="0.0"/>
    <numFmt numFmtId="173" formatCode="#,##0.0_р_."/>
    <numFmt numFmtId="174" formatCode="_-* #,##0.000_р_._-;\-* #,##0.000_р_._-;_-* &quot;-&quot;??_р_._-;_-@_-"/>
    <numFmt numFmtId="175" formatCode="0.0000"/>
    <numFmt numFmtId="176" formatCode="0.000"/>
    <numFmt numFmtId="177" formatCode="_-* #,##0.0_р_._-;\-* #,##0.0_р_._-;_-* &quot;-&quot;?_р_._-;_-@_-"/>
  </numFmts>
  <fonts count="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vertical="top" wrapText="1"/>
    </xf>
    <xf numFmtId="49" fontId="3" fillId="0" borderId="1" xfId="0" applyNumberFormat="1" applyFont="1" applyBorder="1" applyAlignment="1">
      <alignment horizontal="left" vertical="top" wrapText="1"/>
    </xf>
    <xf numFmtId="49" fontId="3" fillId="0" borderId="1" xfId="18" applyNumberFormat="1" applyFont="1" applyBorder="1" applyAlignment="1">
      <alignment horizontal="center" vertical="top" wrapText="1"/>
    </xf>
    <xf numFmtId="172" fontId="2" fillId="0" borderId="1" xfId="0" applyNumberFormat="1" applyFont="1" applyBorder="1" applyAlignment="1">
      <alignment horizontal="right" vertical="top" wrapText="1"/>
    </xf>
    <xf numFmtId="49" fontId="2" fillId="0" borderId="1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 vertical="top" wrapText="1"/>
    </xf>
    <xf numFmtId="2" fontId="3" fillId="0" borderId="1" xfId="18" applyNumberFormat="1" applyFont="1" applyBorder="1" applyAlignment="1">
      <alignment horizontal="right" vertical="top" wrapText="1"/>
    </xf>
    <xf numFmtId="0" fontId="8" fillId="0" borderId="1" xfId="0" applyFont="1" applyBorder="1" applyAlignment="1">
      <alignment vertical="top" wrapText="1"/>
    </xf>
    <xf numFmtId="49" fontId="8" fillId="0" borderId="1" xfId="0" applyNumberFormat="1" applyFont="1" applyBorder="1" applyAlignment="1">
      <alignment vertical="top" wrapText="1"/>
    </xf>
    <xf numFmtId="49" fontId="8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172" fontId="2" fillId="0" borderId="1" xfId="18" applyNumberFormat="1" applyFont="1" applyBorder="1" applyAlignment="1">
      <alignment horizontal="right" vertical="top" wrapText="1"/>
    </xf>
    <xf numFmtId="172" fontId="3" fillId="0" borderId="1" xfId="18" applyNumberFormat="1" applyFont="1" applyBorder="1" applyAlignment="1">
      <alignment vertical="top" wrapText="1"/>
    </xf>
    <xf numFmtId="172" fontId="8" fillId="0" borderId="1" xfId="18" applyNumberFormat="1" applyFont="1" applyBorder="1" applyAlignment="1">
      <alignment vertical="top" wrapText="1"/>
    </xf>
    <xf numFmtId="172" fontId="2" fillId="0" borderId="1" xfId="18" applyNumberFormat="1" applyFont="1" applyBorder="1" applyAlignment="1">
      <alignment vertical="top" wrapText="1"/>
    </xf>
    <xf numFmtId="172" fontId="8" fillId="0" borderId="1" xfId="18" applyNumberFormat="1" applyFont="1" applyBorder="1" applyAlignment="1">
      <alignment horizontal="right" vertical="top" wrapText="1"/>
    </xf>
    <xf numFmtId="172" fontId="3" fillId="0" borderId="1" xfId="18" applyNumberFormat="1" applyFont="1" applyBorder="1" applyAlignment="1">
      <alignment horizontal="right" vertical="top" wrapText="1"/>
    </xf>
    <xf numFmtId="2" fontId="3" fillId="0" borderId="1" xfId="18" applyNumberFormat="1" applyFont="1" applyBorder="1" applyAlignment="1">
      <alignment vertical="top" wrapText="1"/>
    </xf>
    <xf numFmtId="2" fontId="2" fillId="0" borderId="1" xfId="18" applyNumberFormat="1" applyFont="1" applyBorder="1" applyAlignment="1">
      <alignment vertical="top" wrapText="1"/>
    </xf>
    <xf numFmtId="0" fontId="4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49" fontId="2" fillId="0" borderId="0" xfId="0" applyNumberFormat="1" applyFont="1" applyBorder="1" applyAlignment="1">
      <alignment vertical="top" wrapText="1"/>
    </xf>
    <xf numFmtId="172" fontId="3" fillId="0" borderId="0" xfId="18" applyNumberFormat="1" applyFont="1" applyBorder="1" applyAlignment="1">
      <alignment vertical="top" wrapText="1"/>
    </xf>
    <xf numFmtId="172" fontId="3" fillId="0" borderId="0" xfId="0" applyNumberFormat="1" applyFont="1" applyBorder="1" applyAlignment="1">
      <alignment horizontal="right" vertical="top" wrapText="1"/>
    </xf>
    <xf numFmtId="1" fontId="3" fillId="0" borderId="1" xfId="0" applyNumberFormat="1" applyFont="1" applyBorder="1" applyAlignment="1">
      <alignment horizontal="right" vertical="top" wrapText="1"/>
    </xf>
    <xf numFmtId="0" fontId="0" fillId="0" borderId="0" xfId="0" applyAlignment="1">
      <alignment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84"/>
  <sheetViews>
    <sheetView workbookViewId="0" topLeftCell="A1">
      <selection activeCell="B172" sqref="B172"/>
    </sheetView>
  </sheetViews>
  <sheetFormatPr defaultColWidth="9.00390625" defaultRowHeight="12.75"/>
  <cols>
    <col min="1" max="1" width="0.37109375" style="0" customWidth="1"/>
    <col min="2" max="2" width="49.75390625" style="0" customWidth="1"/>
    <col min="3" max="3" width="9.25390625" style="0" customWidth="1"/>
    <col min="4" max="4" width="12.75390625" style="0" customWidth="1"/>
    <col min="5" max="5" width="14.25390625" style="0" customWidth="1"/>
    <col min="6" max="6" width="13.00390625" style="0" customWidth="1"/>
    <col min="7" max="7" width="12.375" style="0" customWidth="1"/>
    <col min="8" max="8" width="15.00390625" style="0" customWidth="1"/>
  </cols>
  <sheetData>
    <row r="2" ht="12.75">
      <c r="C2" s="4" t="s">
        <v>48</v>
      </c>
    </row>
    <row r="3" ht="12.75">
      <c r="C3" t="s">
        <v>132</v>
      </c>
    </row>
    <row r="5" spans="2:8" ht="12.75" customHeight="1">
      <c r="B5" s="37" t="s">
        <v>0</v>
      </c>
      <c r="C5" s="38" t="s">
        <v>49</v>
      </c>
      <c r="D5" s="38" t="s">
        <v>97</v>
      </c>
      <c r="E5" s="40" t="s">
        <v>133</v>
      </c>
      <c r="F5" s="38" t="s">
        <v>98</v>
      </c>
      <c r="G5" s="38" t="s">
        <v>128</v>
      </c>
      <c r="H5" s="38" t="s">
        <v>134</v>
      </c>
    </row>
    <row r="6" spans="2:8" ht="54.75" customHeight="1">
      <c r="B6" s="37"/>
      <c r="C6" s="39"/>
      <c r="D6" s="39"/>
      <c r="E6" s="41"/>
      <c r="F6" s="38"/>
      <c r="G6" s="39"/>
      <c r="H6" s="38"/>
    </row>
    <row r="7" spans="2:8" ht="21.75" customHeight="1">
      <c r="B7" s="8" t="s">
        <v>1</v>
      </c>
      <c r="C7" s="5"/>
      <c r="D7" s="21">
        <f>D8+D11+D14+D21+D23+D26+D27+D28+D31+D32+D35+D39+D43+D18+D45+D46+D22+D44</f>
        <v>26032.9</v>
      </c>
      <c r="E7" s="21">
        <f>E8+E11+E14+E21+E23+E26+E27+E28+E31+E32+E35+E39+E43+E18+E45+E46+E22+E44</f>
        <v>9739.599999999999</v>
      </c>
      <c r="F7" s="21">
        <f>F8+F11+F14+F21+F23+F26+F27+F28+F31+F32+F35+F39+F43+F18+F45+F46+F22+F44</f>
        <v>8820.7</v>
      </c>
      <c r="G7" s="13">
        <f aca="true" t="shared" si="0" ref="G7:G20">F7/D7*100</f>
        <v>33.88289433754979</v>
      </c>
      <c r="H7" s="13">
        <f>F7/E7*100</f>
        <v>90.56532095773956</v>
      </c>
    </row>
    <row r="8" spans="2:8" ht="14.25" customHeight="1">
      <c r="B8" s="6" t="s">
        <v>86</v>
      </c>
      <c r="C8" s="9" t="s">
        <v>125</v>
      </c>
      <c r="D8" s="22">
        <v>198.7</v>
      </c>
      <c r="E8" s="22">
        <v>219.3</v>
      </c>
      <c r="F8" s="26">
        <v>219.3</v>
      </c>
      <c r="G8" s="13">
        <f t="shared" si="0"/>
        <v>110.36738802214394</v>
      </c>
      <c r="H8" s="13">
        <f>F8/E8*100</f>
        <v>100</v>
      </c>
    </row>
    <row r="9" spans="2:8" ht="14.25" customHeight="1">
      <c r="B9" s="17" t="s">
        <v>87</v>
      </c>
      <c r="C9" s="19"/>
      <c r="D9" s="23">
        <v>157.5</v>
      </c>
      <c r="E9" s="23">
        <v>179.4</v>
      </c>
      <c r="F9" s="25">
        <v>179.4</v>
      </c>
      <c r="G9" s="13">
        <f t="shared" si="0"/>
        <v>113.90476190476191</v>
      </c>
      <c r="H9" s="13">
        <f>F9/E9*100</f>
        <v>100</v>
      </c>
    </row>
    <row r="10" spans="2:8" ht="14.25" customHeight="1">
      <c r="B10" s="17" t="s">
        <v>88</v>
      </c>
      <c r="C10" s="19"/>
      <c r="D10" s="23">
        <v>41.2</v>
      </c>
      <c r="E10" s="23">
        <v>39.9</v>
      </c>
      <c r="F10" s="25">
        <v>39.9</v>
      </c>
      <c r="G10" s="13">
        <f t="shared" si="0"/>
        <v>96.84466019417475</v>
      </c>
      <c r="H10" s="13">
        <f>F10/E10*100</f>
        <v>100</v>
      </c>
    </row>
    <row r="11" spans="2:8" ht="16.5" customHeight="1">
      <c r="B11" s="6" t="s">
        <v>2</v>
      </c>
      <c r="C11" s="7" t="s">
        <v>3</v>
      </c>
      <c r="D11" s="22">
        <v>236</v>
      </c>
      <c r="E11" s="22">
        <v>94.4</v>
      </c>
      <c r="F11" s="26">
        <v>34</v>
      </c>
      <c r="G11" s="13">
        <f t="shared" si="0"/>
        <v>14.40677966101695</v>
      </c>
      <c r="H11" s="13">
        <f>F11/E11*100</f>
        <v>36.016949152542374</v>
      </c>
    </row>
    <row r="12" spans="2:8" ht="16.5" customHeight="1">
      <c r="B12" s="17" t="s">
        <v>87</v>
      </c>
      <c r="C12" s="7"/>
      <c r="D12" s="22">
        <v>142.6</v>
      </c>
      <c r="E12" s="22">
        <v>52.6</v>
      </c>
      <c r="F12" s="26">
        <v>22.1</v>
      </c>
      <c r="G12" s="13">
        <f t="shared" si="0"/>
        <v>15.497896213183731</v>
      </c>
      <c r="H12" s="13">
        <v>0</v>
      </c>
    </row>
    <row r="13" spans="2:8" ht="16.5" customHeight="1">
      <c r="B13" s="17" t="s">
        <v>88</v>
      </c>
      <c r="C13" s="7"/>
      <c r="D13" s="22">
        <v>37.4</v>
      </c>
      <c r="E13" s="22">
        <v>13.8</v>
      </c>
      <c r="F13" s="26">
        <v>3.9</v>
      </c>
      <c r="G13" s="13">
        <f t="shared" si="0"/>
        <v>10.427807486631016</v>
      </c>
      <c r="H13" s="13">
        <v>0</v>
      </c>
    </row>
    <row r="14" spans="2:8" ht="15" customHeight="1">
      <c r="B14" s="6" t="s">
        <v>90</v>
      </c>
      <c r="C14" s="7" t="s">
        <v>4</v>
      </c>
      <c r="D14" s="22">
        <v>12715.4</v>
      </c>
      <c r="E14" s="22">
        <v>5583.5</v>
      </c>
      <c r="F14" s="26">
        <v>5374.4</v>
      </c>
      <c r="G14" s="13">
        <f t="shared" si="0"/>
        <v>42.26685751136417</v>
      </c>
      <c r="H14" s="13">
        <f aca="true" t="shared" si="1" ref="H14:H44">F14/E14*100</f>
        <v>96.25503716306976</v>
      </c>
    </row>
    <row r="15" spans="2:8" ht="15" customHeight="1">
      <c r="B15" s="17" t="s">
        <v>87</v>
      </c>
      <c r="C15" s="20"/>
      <c r="D15" s="23">
        <v>8340.7</v>
      </c>
      <c r="E15" s="23">
        <v>3357.9</v>
      </c>
      <c r="F15" s="25">
        <v>3236</v>
      </c>
      <c r="G15" s="13">
        <f t="shared" si="0"/>
        <v>38.79770283069766</v>
      </c>
      <c r="H15" s="13">
        <f t="shared" si="1"/>
        <v>96.36975490634026</v>
      </c>
    </row>
    <row r="16" spans="2:8" ht="15" customHeight="1">
      <c r="B16" s="17" t="s">
        <v>88</v>
      </c>
      <c r="C16" s="20"/>
      <c r="D16" s="23">
        <v>2185.2</v>
      </c>
      <c r="E16" s="23">
        <v>1164.2</v>
      </c>
      <c r="F16" s="25">
        <v>1164.2</v>
      </c>
      <c r="G16" s="13">
        <f t="shared" si="0"/>
        <v>53.276587955335906</v>
      </c>
      <c r="H16" s="13">
        <f t="shared" si="1"/>
        <v>100</v>
      </c>
    </row>
    <row r="17" spans="2:8" ht="15" customHeight="1">
      <c r="B17" s="17" t="s">
        <v>89</v>
      </c>
      <c r="C17" s="20"/>
      <c r="D17" s="23">
        <v>419.2</v>
      </c>
      <c r="E17" s="23">
        <v>312.8</v>
      </c>
      <c r="F17" s="25">
        <v>312.8</v>
      </c>
      <c r="G17" s="13">
        <f t="shared" si="0"/>
        <v>74.61832061068702</v>
      </c>
      <c r="H17" s="13">
        <f t="shared" si="1"/>
        <v>100</v>
      </c>
    </row>
    <row r="18" spans="2:8" ht="15" customHeight="1">
      <c r="B18" s="6" t="s">
        <v>99</v>
      </c>
      <c r="C18" s="19" t="s">
        <v>4</v>
      </c>
      <c r="D18" s="23">
        <v>819.2</v>
      </c>
      <c r="E18" s="23">
        <v>398.9</v>
      </c>
      <c r="F18" s="25">
        <v>330.8</v>
      </c>
      <c r="G18" s="13">
        <f t="shared" si="0"/>
        <v>40.380859375</v>
      </c>
      <c r="H18" s="13">
        <f t="shared" si="1"/>
        <v>82.92805214339434</v>
      </c>
    </row>
    <row r="19" spans="2:8" ht="15" customHeight="1">
      <c r="B19" s="17" t="s">
        <v>87</v>
      </c>
      <c r="C19" s="20"/>
      <c r="D19" s="23">
        <v>649.1</v>
      </c>
      <c r="E19" s="23">
        <v>316</v>
      </c>
      <c r="F19" s="25">
        <v>266.3</v>
      </c>
      <c r="G19" s="13">
        <f t="shared" si="0"/>
        <v>41.02603604991526</v>
      </c>
      <c r="H19" s="13">
        <f t="shared" si="1"/>
        <v>84.27215189873418</v>
      </c>
    </row>
    <row r="20" spans="2:8" ht="15" customHeight="1">
      <c r="B20" s="17" t="s">
        <v>88</v>
      </c>
      <c r="C20" s="20"/>
      <c r="D20" s="23">
        <v>170.1</v>
      </c>
      <c r="E20" s="23">
        <v>82.8</v>
      </c>
      <c r="F20" s="25">
        <v>64.5</v>
      </c>
      <c r="G20" s="13">
        <f t="shared" si="0"/>
        <v>37.91887125220459</v>
      </c>
      <c r="H20" s="13">
        <f t="shared" si="1"/>
        <v>77.89855072463769</v>
      </c>
    </row>
    <row r="21" spans="2:8" ht="15" customHeight="1">
      <c r="B21" s="6" t="s">
        <v>70</v>
      </c>
      <c r="C21" s="9" t="s">
        <v>4</v>
      </c>
      <c r="D21" s="22">
        <v>0</v>
      </c>
      <c r="E21" s="22">
        <v>85.1</v>
      </c>
      <c r="F21" s="26">
        <v>84.7</v>
      </c>
      <c r="G21" s="13">
        <v>0</v>
      </c>
      <c r="H21" s="13">
        <f t="shared" si="1"/>
        <v>99.52996474735606</v>
      </c>
    </row>
    <row r="22" spans="2:8" ht="15" customHeight="1">
      <c r="B22" s="6" t="s">
        <v>129</v>
      </c>
      <c r="C22" s="9" t="s">
        <v>130</v>
      </c>
      <c r="D22" s="22">
        <v>0</v>
      </c>
      <c r="E22" s="22">
        <v>4.3</v>
      </c>
      <c r="F22" s="26">
        <v>0</v>
      </c>
      <c r="G22" s="13">
        <v>0</v>
      </c>
      <c r="H22" s="13">
        <f t="shared" si="1"/>
        <v>0</v>
      </c>
    </row>
    <row r="23" spans="2:8" ht="14.25" customHeight="1">
      <c r="B23" s="6" t="s">
        <v>5</v>
      </c>
      <c r="C23" s="7" t="s">
        <v>6</v>
      </c>
      <c r="D23" s="22">
        <v>3265.4</v>
      </c>
      <c r="E23" s="22">
        <v>1867.2</v>
      </c>
      <c r="F23" s="26">
        <v>1827.6</v>
      </c>
      <c r="G23" s="13">
        <f aca="true" t="shared" si="2" ref="G23:G43">F23/D23*100</f>
        <v>55.96864090157408</v>
      </c>
      <c r="H23" s="13">
        <f t="shared" si="1"/>
        <v>97.87917737789202</v>
      </c>
    </row>
    <row r="24" spans="2:8" ht="14.25" customHeight="1">
      <c r="B24" s="17" t="s">
        <v>87</v>
      </c>
      <c r="C24" s="7"/>
      <c r="D24" s="23">
        <v>2429</v>
      </c>
      <c r="E24" s="23">
        <v>1319.6</v>
      </c>
      <c r="F24" s="25">
        <v>1301.7</v>
      </c>
      <c r="G24" s="13">
        <f t="shared" si="2"/>
        <v>53.58995471387402</v>
      </c>
      <c r="H24" s="13">
        <f t="shared" si="1"/>
        <v>98.64352834192181</v>
      </c>
    </row>
    <row r="25" spans="2:8" ht="14.25" customHeight="1">
      <c r="B25" s="17" t="s">
        <v>88</v>
      </c>
      <c r="C25" s="7"/>
      <c r="D25" s="23">
        <v>636.4</v>
      </c>
      <c r="E25" s="23">
        <v>351.9</v>
      </c>
      <c r="F25" s="25">
        <v>343.3</v>
      </c>
      <c r="G25" s="13">
        <f t="shared" si="2"/>
        <v>53.944060339409184</v>
      </c>
      <c r="H25" s="13">
        <f t="shared" si="1"/>
        <v>97.5561238988349</v>
      </c>
    </row>
    <row r="26" spans="2:8" ht="16.5" customHeight="1">
      <c r="B26" s="6" t="s">
        <v>145</v>
      </c>
      <c r="C26" s="9" t="s">
        <v>68</v>
      </c>
      <c r="D26" s="22">
        <v>400</v>
      </c>
      <c r="E26" s="22">
        <v>215</v>
      </c>
      <c r="F26" s="26">
        <v>215</v>
      </c>
      <c r="G26" s="13">
        <f t="shared" si="2"/>
        <v>53.75</v>
      </c>
      <c r="H26" s="13">
        <f t="shared" si="1"/>
        <v>100</v>
      </c>
    </row>
    <row r="27" spans="2:8" ht="15" customHeight="1">
      <c r="B27" s="6" t="s">
        <v>8</v>
      </c>
      <c r="C27" s="9" t="s">
        <v>7</v>
      </c>
      <c r="D27" s="22">
        <v>250</v>
      </c>
      <c r="E27" s="22">
        <v>39.9</v>
      </c>
      <c r="F27" s="26">
        <v>0</v>
      </c>
      <c r="G27" s="13">
        <f t="shared" si="2"/>
        <v>0</v>
      </c>
      <c r="H27" s="13">
        <f t="shared" si="1"/>
        <v>0</v>
      </c>
    </row>
    <row r="28" spans="2:8" ht="15" customHeight="1">
      <c r="B28" s="6" t="s">
        <v>9</v>
      </c>
      <c r="C28" s="9" t="s">
        <v>69</v>
      </c>
      <c r="D28" s="22">
        <v>149</v>
      </c>
      <c r="E28" s="22">
        <v>106.3</v>
      </c>
      <c r="F28" s="26">
        <v>70</v>
      </c>
      <c r="G28" s="13">
        <f t="shared" si="2"/>
        <v>46.97986577181208</v>
      </c>
      <c r="H28" s="13">
        <f t="shared" si="1"/>
        <v>65.8513640639699</v>
      </c>
    </row>
    <row r="29" spans="2:8" ht="15" customHeight="1">
      <c r="B29" s="17" t="s">
        <v>87</v>
      </c>
      <c r="C29" s="9"/>
      <c r="D29" s="23">
        <v>118.1</v>
      </c>
      <c r="E29" s="23">
        <v>84.2</v>
      </c>
      <c r="F29" s="25">
        <v>55.5</v>
      </c>
      <c r="G29" s="13">
        <f t="shared" si="2"/>
        <v>46.99407281964437</v>
      </c>
      <c r="H29" s="13">
        <f t="shared" si="1"/>
        <v>65.91448931116389</v>
      </c>
    </row>
    <row r="30" spans="2:8" ht="15" customHeight="1">
      <c r="B30" s="17" t="s">
        <v>88</v>
      </c>
      <c r="C30" s="9"/>
      <c r="D30" s="23">
        <v>30.9</v>
      </c>
      <c r="E30" s="23">
        <v>22.1</v>
      </c>
      <c r="F30" s="25">
        <v>14.5</v>
      </c>
      <c r="G30" s="13">
        <f t="shared" si="2"/>
        <v>46.92556634304207</v>
      </c>
      <c r="H30" s="13">
        <f t="shared" si="1"/>
        <v>65.61085972850678</v>
      </c>
    </row>
    <row r="31" spans="2:8" ht="14.25" customHeight="1">
      <c r="B31" s="6" t="s">
        <v>55</v>
      </c>
      <c r="C31" s="9" t="s">
        <v>69</v>
      </c>
      <c r="D31" s="22">
        <v>0.1</v>
      </c>
      <c r="E31" s="22">
        <v>0.1</v>
      </c>
      <c r="F31" s="26">
        <v>0</v>
      </c>
      <c r="G31" s="13">
        <f t="shared" si="2"/>
        <v>0</v>
      </c>
      <c r="H31" s="13">
        <f t="shared" si="1"/>
        <v>0</v>
      </c>
    </row>
    <row r="32" spans="2:8" ht="15" customHeight="1">
      <c r="B32" s="6" t="s">
        <v>56</v>
      </c>
      <c r="C32" s="9" t="s">
        <v>69</v>
      </c>
      <c r="D32" s="22">
        <v>225</v>
      </c>
      <c r="E32" s="22">
        <v>110.4</v>
      </c>
      <c r="F32" s="26">
        <v>56.8</v>
      </c>
      <c r="G32" s="13">
        <f t="shared" si="2"/>
        <v>25.24444444444444</v>
      </c>
      <c r="H32" s="13">
        <f t="shared" si="1"/>
        <v>51.449275362318836</v>
      </c>
    </row>
    <row r="33" spans="2:8" ht="13.5" customHeight="1">
      <c r="B33" s="17" t="s">
        <v>87</v>
      </c>
      <c r="C33" s="9"/>
      <c r="D33" s="23">
        <v>164.2</v>
      </c>
      <c r="E33" s="23">
        <v>80.2</v>
      </c>
      <c r="F33" s="25">
        <v>35.4</v>
      </c>
      <c r="G33" s="13">
        <f t="shared" si="2"/>
        <v>21.55907429963459</v>
      </c>
      <c r="H33" s="13">
        <f t="shared" si="1"/>
        <v>44.13965087281795</v>
      </c>
    </row>
    <row r="34" spans="2:8" ht="15.75" customHeight="1">
      <c r="B34" s="17" t="s">
        <v>88</v>
      </c>
      <c r="C34" s="9"/>
      <c r="D34" s="23">
        <v>43</v>
      </c>
      <c r="E34" s="23">
        <v>21.1</v>
      </c>
      <c r="F34" s="25">
        <v>17.5</v>
      </c>
      <c r="G34" s="13">
        <f t="shared" si="2"/>
        <v>40.69767441860465</v>
      </c>
      <c r="H34" s="13">
        <f t="shared" si="1"/>
        <v>82.93838862559241</v>
      </c>
    </row>
    <row r="35" spans="2:8" ht="16.5" customHeight="1">
      <c r="B35" s="6" t="s">
        <v>12</v>
      </c>
      <c r="C35" s="12" t="s">
        <v>69</v>
      </c>
      <c r="D35" s="22">
        <v>974.9</v>
      </c>
      <c r="E35" s="22">
        <v>492.2</v>
      </c>
      <c r="F35" s="26">
        <v>351.9</v>
      </c>
      <c r="G35" s="13">
        <f t="shared" si="2"/>
        <v>36.09600984716381</v>
      </c>
      <c r="H35" s="13">
        <f t="shared" si="1"/>
        <v>71.49532710280374</v>
      </c>
    </row>
    <row r="36" spans="2:8" ht="16.5" customHeight="1">
      <c r="B36" s="17" t="s">
        <v>87</v>
      </c>
      <c r="C36" s="12"/>
      <c r="D36" s="23">
        <v>472.7</v>
      </c>
      <c r="E36" s="23">
        <v>231.1</v>
      </c>
      <c r="F36" s="25">
        <v>198.9</v>
      </c>
      <c r="G36" s="13">
        <f t="shared" si="2"/>
        <v>42.07742754389677</v>
      </c>
      <c r="H36" s="13">
        <f t="shared" si="1"/>
        <v>86.06663781912593</v>
      </c>
    </row>
    <row r="37" spans="2:8" ht="16.5" customHeight="1">
      <c r="B37" s="17" t="s">
        <v>88</v>
      </c>
      <c r="C37" s="12"/>
      <c r="D37" s="23">
        <v>123.8</v>
      </c>
      <c r="E37" s="23">
        <v>60.6</v>
      </c>
      <c r="F37" s="25">
        <v>48.1</v>
      </c>
      <c r="G37" s="13">
        <f t="shared" si="2"/>
        <v>38.85298869143781</v>
      </c>
      <c r="H37" s="13">
        <f t="shared" si="1"/>
        <v>79.37293729372938</v>
      </c>
    </row>
    <row r="38" spans="2:8" ht="16.5" customHeight="1">
      <c r="B38" s="17" t="s">
        <v>89</v>
      </c>
      <c r="C38" s="12"/>
      <c r="D38" s="23">
        <v>133.3</v>
      </c>
      <c r="E38" s="23">
        <v>98</v>
      </c>
      <c r="F38" s="25">
        <v>24.3</v>
      </c>
      <c r="G38" s="13">
        <f t="shared" si="2"/>
        <v>18.229557389347338</v>
      </c>
      <c r="H38" s="13">
        <f t="shared" si="1"/>
        <v>24.79591836734694</v>
      </c>
    </row>
    <row r="39" spans="2:8" ht="17.25" customHeight="1">
      <c r="B39" s="6" t="s">
        <v>84</v>
      </c>
      <c r="C39" s="12" t="s">
        <v>69</v>
      </c>
      <c r="D39" s="22">
        <v>339</v>
      </c>
      <c r="E39" s="22">
        <v>169.5</v>
      </c>
      <c r="F39" s="26">
        <v>113.2</v>
      </c>
      <c r="G39" s="13">
        <f t="shared" si="2"/>
        <v>33.392330383480825</v>
      </c>
      <c r="H39" s="13">
        <f t="shared" si="1"/>
        <v>66.78466076696165</v>
      </c>
    </row>
    <row r="40" spans="2:8" ht="17.25" customHeight="1">
      <c r="B40" s="17" t="s">
        <v>87</v>
      </c>
      <c r="C40" s="12"/>
      <c r="D40" s="23">
        <v>166.8</v>
      </c>
      <c r="E40" s="23">
        <v>76.3</v>
      </c>
      <c r="F40" s="25">
        <v>67.1</v>
      </c>
      <c r="G40" s="13">
        <f t="shared" si="2"/>
        <v>40.22781774580335</v>
      </c>
      <c r="H40" s="13">
        <f t="shared" si="1"/>
        <v>87.94233289646132</v>
      </c>
    </row>
    <row r="41" spans="2:8" ht="17.25" customHeight="1">
      <c r="B41" s="17" t="s">
        <v>88</v>
      </c>
      <c r="C41" s="12"/>
      <c r="D41" s="23">
        <v>43.7</v>
      </c>
      <c r="E41" s="23">
        <v>25.3</v>
      </c>
      <c r="F41" s="25">
        <v>19.6</v>
      </c>
      <c r="G41" s="13">
        <f t="shared" si="2"/>
        <v>44.8512585812357</v>
      </c>
      <c r="H41" s="13">
        <f t="shared" si="1"/>
        <v>77.47035573122531</v>
      </c>
    </row>
    <row r="42" spans="2:8" ht="17.25" customHeight="1">
      <c r="B42" s="17" t="s">
        <v>89</v>
      </c>
      <c r="C42" s="12"/>
      <c r="D42" s="23">
        <v>8</v>
      </c>
      <c r="E42" s="23">
        <v>4</v>
      </c>
      <c r="F42" s="25">
        <v>0</v>
      </c>
      <c r="G42" s="13">
        <f t="shared" si="2"/>
        <v>0</v>
      </c>
      <c r="H42" s="13">
        <f t="shared" si="1"/>
        <v>0</v>
      </c>
    </row>
    <row r="43" spans="2:8" ht="15.75" customHeight="1">
      <c r="B43" s="6" t="s">
        <v>100</v>
      </c>
      <c r="C43" s="12" t="s">
        <v>69</v>
      </c>
      <c r="D43" s="22">
        <v>45</v>
      </c>
      <c r="E43" s="22">
        <v>345</v>
      </c>
      <c r="F43" s="26">
        <v>134.5</v>
      </c>
      <c r="G43" s="13">
        <f t="shared" si="2"/>
        <v>298.8888888888889</v>
      </c>
      <c r="H43" s="13">
        <f t="shared" si="1"/>
        <v>38.98550724637681</v>
      </c>
    </row>
    <row r="44" spans="2:8" ht="15.75" customHeight="1">
      <c r="B44" s="6" t="s">
        <v>131</v>
      </c>
      <c r="C44" s="12" t="s">
        <v>69</v>
      </c>
      <c r="D44" s="22">
        <v>0</v>
      </c>
      <c r="E44" s="22">
        <v>8.5</v>
      </c>
      <c r="F44" s="26">
        <v>8.5</v>
      </c>
      <c r="G44" s="13">
        <v>0</v>
      </c>
      <c r="H44" s="13">
        <f t="shared" si="1"/>
        <v>100</v>
      </c>
    </row>
    <row r="45" spans="2:8" ht="30" customHeight="1">
      <c r="B45" s="6" t="s">
        <v>101</v>
      </c>
      <c r="C45" s="12" t="s">
        <v>69</v>
      </c>
      <c r="D45" s="22">
        <v>5132.2</v>
      </c>
      <c r="E45" s="22">
        <v>0</v>
      </c>
      <c r="F45" s="26">
        <v>0</v>
      </c>
      <c r="G45" s="13">
        <f aca="true" t="shared" si="3" ref="G45:G59">F45/D45*100</f>
        <v>0</v>
      </c>
      <c r="H45" s="13">
        <v>0</v>
      </c>
    </row>
    <row r="46" spans="2:8" ht="30" customHeight="1">
      <c r="B46" s="6" t="s">
        <v>102</v>
      </c>
      <c r="C46" s="12" t="s">
        <v>69</v>
      </c>
      <c r="D46" s="22">
        <v>1283</v>
      </c>
      <c r="E46" s="22">
        <v>0</v>
      </c>
      <c r="F46" s="26">
        <v>0</v>
      </c>
      <c r="G46" s="13">
        <f t="shared" si="3"/>
        <v>0</v>
      </c>
      <c r="H46" s="13">
        <v>0</v>
      </c>
    </row>
    <row r="47" spans="2:8" ht="33" customHeight="1">
      <c r="B47" s="8" t="s">
        <v>10</v>
      </c>
      <c r="C47" s="5"/>
      <c r="D47" s="24">
        <f>D48+D49+D52</f>
        <v>900.7</v>
      </c>
      <c r="E47" s="24">
        <f>E48+E49+E52</f>
        <v>452.1</v>
      </c>
      <c r="F47" s="21">
        <f>F48+F49+F52</f>
        <v>250.1</v>
      </c>
      <c r="G47" s="13">
        <f t="shared" si="3"/>
        <v>27.767292106139667</v>
      </c>
      <c r="H47" s="13">
        <f aca="true" t="shared" si="4" ref="H47:H57">F47/E47*100</f>
        <v>55.31961955319618</v>
      </c>
    </row>
    <row r="48" spans="2:8" ht="15.75">
      <c r="B48" s="6" t="s">
        <v>103</v>
      </c>
      <c r="C48" s="7" t="s">
        <v>11</v>
      </c>
      <c r="D48" s="22">
        <v>350</v>
      </c>
      <c r="E48" s="22">
        <v>175</v>
      </c>
      <c r="F48" s="26">
        <v>36.1</v>
      </c>
      <c r="G48" s="13">
        <f t="shared" si="3"/>
        <v>10.314285714285715</v>
      </c>
      <c r="H48" s="13">
        <f t="shared" si="4"/>
        <v>20.62857142857143</v>
      </c>
    </row>
    <row r="49" spans="2:8" ht="15.75">
      <c r="B49" s="6" t="s">
        <v>13</v>
      </c>
      <c r="C49" s="7" t="s">
        <v>14</v>
      </c>
      <c r="D49" s="22">
        <v>450.7</v>
      </c>
      <c r="E49" s="22">
        <v>227.1</v>
      </c>
      <c r="F49" s="26">
        <v>214</v>
      </c>
      <c r="G49" s="13">
        <f t="shared" si="3"/>
        <v>47.48169514089195</v>
      </c>
      <c r="H49" s="13">
        <f t="shared" si="4"/>
        <v>94.23161602818142</v>
      </c>
    </row>
    <row r="50" spans="2:8" ht="15.75">
      <c r="B50" s="17" t="s">
        <v>91</v>
      </c>
      <c r="C50" s="7"/>
      <c r="D50" s="23">
        <v>349.2</v>
      </c>
      <c r="E50" s="23">
        <v>174.8</v>
      </c>
      <c r="F50" s="25">
        <v>174.8</v>
      </c>
      <c r="G50" s="13">
        <f t="shared" si="3"/>
        <v>50.057273768613975</v>
      </c>
      <c r="H50" s="13">
        <f t="shared" si="4"/>
        <v>100</v>
      </c>
    </row>
    <row r="51" spans="2:8" ht="15.75">
      <c r="B51" s="17" t="s">
        <v>92</v>
      </c>
      <c r="C51" s="7"/>
      <c r="D51" s="23">
        <v>91.5</v>
      </c>
      <c r="E51" s="23">
        <v>44.6</v>
      </c>
      <c r="F51" s="25">
        <v>39.1</v>
      </c>
      <c r="G51" s="13">
        <f t="shared" si="3"/>
        <v>42.73224043715847</v>
      </c>
      <c r="H51" s="13">
        <f t="shared" si="4"/>
        <v>87.66816143497758</v>
      </c>
    </row>
    <row r="52" spans="2:8" ht="14.25" customHeight="1">
      <c r="B52" s="29" t="s">
        <v>52</v>
      </c>
      <c r="C52" s="7" t="s">
        <v>14</v>
      </c>
      <c r="D52" s="22">
        <v>100</v>
      </c>
      <c r="E52" s="22">
        <v>50</v>
      </c>
      <c r="F52" s="26">
        <v>0</v>
      </c>
      <c r="G52" s="13">
        <f t="shared" si="3"/>
        <v>0</v>
      </c>
      <c r="H52" s="13">
        <f t="shared" si="4"/>
        <v>0</v>
      </c>
    </row>
    <row r="53" spans="2:8" ht="15.75" customHeight="1">
      <c r="B53" s="8" t="s">
        <v>15</v>
      </c>
      <c r="C53" s="7"/>
      <c r="D53" s="24">
        <f>D54+D61+D58+D59+D60+D62</f>
        <v>5999.6</v>
      </c>
      <c r="E53" s="24">
        <f>E54+E58+E59+E61+E60+E62</f>
        <v>2200.2</v>
      </c>
      <c r="F53" s="21">
        <f>F54+F61+F58+F59+F60+F62</f>
        <v>1176.8</v>
      </c>
      <c r="G53" s="13">
        <f t="shared" si="3"/>
        <v>19.614640976065072</v>
      </c>
      <c r="H53" s="13">
        <f t="shared" si="4"/>
        <v>53.48604672302518</v>
      </c>
    </row>
    <row r="54" spans="2:8" ht="15" customHeight="1">
      <c r="B54" s="10" t="s">
        <v>59</v>
      </c>
      <c r="C54" s="9" t="s">
        <v>53</v>
      </c>
      <c r="D54" s="22">
        <v>2959.5</v>
      </c>
      <c r="E54" s="22">
        <v>1343.1</v>
      </c>
      <c r="F54" s="16">
        <v>1032</v>
      </c>
      <c r="G54" s="13">
        <f t="shared" si="3"/>
        <v>34.870755195134315</v>
      </c>
      <c r="H54" s="13">
        <f t="shared" si="4"/>
        <v>76.83716774625866</v>
      </c>
    </row>
    <row r="55" spans="2:8" ht="15" customHeight="1">
      <c r="B55" s="18" t="s">
        <v>91</v>
      </c>
      <c r="C55" s="9"/>
      <c r="D55" s="23">
        <v>1975</v>
      </c>
      <c r="E55" s="23">
        <v>871</v>
      </c>
      <c r="F55" s="25">
        <v>686</v>
      </c>
      <c r="G55" s="13">
        <f t="shared" si="3"/>
        <v>34.734177215189874</v>
      </c>
      <c r="H55" s="13">
        <f t="shared" si="4"/>
        <v>78.76004592422503</v>
      </c>
    </row>
    <row r="56" spans="2:8" ht="15" customHeight="1">
      <c r="B56" s="18" t="s">
        <v>92</v>
      </c>
      <c r="C56" s="9"/>
      <c r="D56" s="23">
        <v>517.4</v>
      </c>
      <c r="E56" s="23">
        <v>227.9</v>
      </c>
      <c r="F56" s="25">
        <v>232.4</v>
      </c>
      <c r="G56" s="13">
        <f t="shared" si="3"/>
        <v>44.916892153073064</v>
      </c>
      <c r="H56" s="13">
        <f t="shared" si="4"/>
        <v>101.97455024133393</v>
      </c>
    </row>
    <row r="57" spans="2:8" ht="15" customHeight="1">
      <c r="B57" s="18" t="s">
        <v>89</v>
      </c>
      <c r="C57" s="9"/>
      <c r="D57" s="23">
        <v>234.3</v>
      </c>
      <c r="E57" s="23">
        <v>125.7</v>
      </c>
      <c r="F57" s="25">
        <v>12.6</v>
      </c>
      <c r="G57" s="13">
        <f t="shared" si="3"/>
        <v>5.377720870678616</v>
      </c>
      <c r="H57" s="13">
        <f t="shared" si="4"/>
        <v>10.023866348448687</v>
      </c>
    </row>
    <row r="58" spans="2:8" ht="15.75">
      <c r="B58" s="6" t="s">
        <v>146</v>
      </c>
      <c r="C58" s="9" t="s">
        <v>53</v>
      </c>
      <c r="D58" s="22">
        <v>90</v>
      </c>
      <c r="E58" s="22">
        <v>0</v>
      </c>
      <c r="F58" s="26">
        <v>0</v>
      </c>
      <c r="G58" s="13">
        <f t="shared" si="3"/>
        <v>0</v>
      </c>
      <c r="H58" s="13">
        <v>0</v>
      </c>
    </row>
    <row r="59" spans="2:8" ht="33.75" customHeight="1">
      <c r="B59" s="6" t="s">
        <v>105</v>
      </c>
      <c r="C59" s="9" t="s">
        <v>53</v>
      </c>
      <c r="D59" s="22">
        <v>353.1</v>
      </c>
      <c r="E59" s="22">
        <v>30</v>
      </c>
      <c r="F59" s="26">
        <v>0</v>
      </c>
      <c r="G59" s="13">
        <f t="shared" si="3"/>
        <v>0</v>
      </c>
      <c r="H59" s="13">
        <f>F59/E59*100</f>
        <v>0</v>
      </c>
    </row>
    <row r="60" spans="2:8" ht="15.75" customHeight="1">
      <c r="B60" s="6" t="s">
        <v>104</v>
      </c>
      <c r="C60" s="7" t="s">
        <v>16</v>
      </c>
      <c r="D60" s="22">
        <v>0</v>
      </c>
      <c r="E60" s="22">
        <v>200</v>
      </c>
      <c r="F60" s="26">
        <v>0</v>
      </c>
      <c r="G60" s="13">
        <v>0</v>
      </c>
      <c r="H60" s="13">
        <f>F60/E60*100</f>
        <v>0</v>
      </c>
    </row>
    <row r="61" spans="2:8" ht="14.25" customHeight="1">
      <c r="B61" s="6" t="s">
        <v>58</v>
      </c>
      <c r="C61" s="9" t="s">
        <v>71</v>
      </c>
      <c r="D61" s="22">
        <v>2597</v>
      </c>
      <c r="E61" s="22">
        <v>430.5</v>
      </c>
      <c r="F61" s="26">
        <v>0</v>
      </c>
      <c r="G61" s="13">
        <f>F61/D61*100</f>
        <v>0</v>
      </c>
      <c r="H61" s="13">
        <f>F61/E61*100</f>
        <v>0</v>
      </c>
    </row>
    <row r="62" spans="2:8" ht="15" customHeight="1">
      <c r="B62" s="6" t="s">
        <v>106</v>
      </c>
      <c r="C62" s="9" t="s">
        <v>71</v>
      </c>
      <c r="D62" s="22">
        <v>0</v>
      </c>
      <c r="E62" s="22">
        <v>196.6</v>
      </c>
      <c r="F62" s="26">
        <v>144.8</v>
      </c>
      <c r="G62" s="13">
        <v>0</v>
      </c>
      <c r="H62" s="13">
        <f>F62/E62*100</f>
        <v>73.65208545269584</v>
      </c>
    </row>
    <row r="63" spans="2:8" ht="15" customHeight="1">
      <c r="B63" s="8" t="s">
        <v>17</v>
      </c>
      <c r="C63" s="5"/>
      <c r="D63" s="24">
        <f>D64+D65+D67+D71+D66+D72+D73+D74</f>
        <v>4317.799999999999</v>
      </c>
      <c r="E63" s="24">
        <f>E64+E65+E67+E71+E72+E73+E74+E66+E68+E69+E70</f>
        <v>2988.1</v>
      </c>
      <c r="F63" s="21">
        <f>F64+F65+F67+F71+F72+F73+F74+F66+F68+F69+F70</f>
        <v>142</v>
      </c>
      <c r="G63" s="13">
        <f>F63/D63*100</f>
        <v>3.2887118439946272</v>
      </c>
      <c r="H63" s="13">
        <f>F63/E63*100</f>
        <v>4.752183661858706</v>
      </c>
    </row>
    <row r="64" spans="2:8" ht="15" customHeight="1">
      <c r="B64" s="10" t="s">
        <v>60</v>
      </c>
      <c r="C64" s="7" t="s">
        <v>18</v>
      </c>
      <c r="D64" s="22">
        <v>20</v>
      </c>
      <c r="E64" s="22">
        <v>0</v>
      </c>
      <c r="F64" s="26">
        <v>0</v>
      </c>
      <c r="G64" s="13">
        <f>F64/D64*100</f>
        <v>0</v>
      </c>
      <c r="H64" s="13"/>
    </row>
    <row r="65" spans="2:8" ht="15" customHeight="1">
      <c r="B65" s="6" t="s">
        <v>20</v>
      </c>
      <c r="C65" s="7" t="s">
        <v>19</v>
      </c>
      <c r="D65" s="22">
        <v>300</v>
      </c>
      <c r="E65" s="22">
        <v>150</v>
      </c>
      <c r="F65" s="26">
        <v>82</v>
      </c>
      <c r="G65" s="13">
        <f>F65/D65*100</f>
        <v>27.333333333333332</v>
      </c>
      <c r="H65" s="13">
        <f aca="true" t="shared" si="5" ref="H65:H104">F65/E65*100</f>
        <v>54.666666666666664</v>
      </c>
    </row>
    <row r="66" spans="2:8" ht="18.75" customHeight="1">
      <c r="B66" s="6" t="s">
        <v>135</v>
      </c>
      <c r="C66" s="9" t="s">
        <v>19</v>
      </c>
      <c r="D66" s="22">
        <v>80</v>
      </c>
      <c r="E66" s="22">
        <v>171.2</v>
      </c>
      <c r="F66" s="26">
        <v>55</v>
      </c>
      <c r="G66" s="13">
        <v>0</v>
      </c>
      <c r="H66" s="13">
        <f t="shared" si="5"/>
        <v>32.126168224299064</v>
      </c>
    </row>
    <row r="67" spans="2:8" ht="15" customHeight="1">
      <c r="B67" s="6" t="s">
        <v>54</v>
      </c>
      <c r="C67" s="9" t="s">
        <v>19</v>
      </c>
      <c r="D67" s="22">
        <v>50</v>
      </c>
      <c r="E67" s="22">
        <v>25</v>
      </c>
      <c r="F67" s="26">
        <v>0</v>
      </c>
      <c r="G67" s="13">
        <f>F67/D67*100</f>
        <v>0</v>
      </c>
      <c r="H67" s="13">
        <f t="shared" si="5"/>
        <v>0</v>
      </c>
    </row>
    <row r="68" spans="2:8" ht="14.25" customHeight="1">
      <c r="B68" s="6" t="s">
        <v>136</v>
      </c>
      <c r="C68" s="9" t="s">
        <v>19</v>
      </c>
      <c r="D68" s="22"/>
      <c r="E68" s="22">
        <v>203.3</v>
      </c>
      <c r="F68" s="26">
        <v>0</v>
      </c>
      <c r="G68" s="13"/>
      <c r="H68" s="13">
        <f t="shared" si="5"/>
        <v>0</v>
      </c>
    </row>
    <row r="69" spans="2:8" ht="32.25" customHeight="1">
      <c r="B69" s="6" t="s">
        <v>137</v>
      </c>
      <c r="C69" s="9" t="s">
        <v>19</v>
      </c>
      <c r="D69" s="22"/>
      <c r="E69" s="22">
        <v>200</v>
      </c>
      <c r="F69" s="26">
        <v>0</v>
      </c>
      <c r="G69" s="13"/>
      <c r="H69" s="13">
        <f t="shared" si="5"/>
        <v>0</v>
      </c>
    </row>
    <row r="70" spans="2:8" ht="15" customHeight="1">
      <c r="B70" s="6" t="s">
        <v>138</v>
      </c>
      <c r="C70" s="9" t="s">
        <v>19</v>
      </c>
      <c r="D70" s="22"/>
      <c r="E70" s="22">
        <v>1050</v>
      </c>
      <c r="F70" s="26">
        <v>0</v>
      </c>
      <c r="G70" s="13"/>
      <c r="H70" s="13">
        <f t="shared" si="5"/>
        <v>0</v>
      </c>
    </row>
    <row r="71" spans="2:8" ht="31.5" customHeight="1">
      <c r="B71" s="6" t="s">
        <v>94</v>
      </c>
      <c r="C71" s="9" t="s">
        <v>72</v>
      </c>
      <c r="D71" s="22">
        <v>2734.2</v>
      </c>
      <c r="E71" s="22">
        <v>683.6</v>
      </c>
      <c r="F71" s="26">
        <v>0</v>
      </c>
      <c r="G71" s="13">
        <f aca="true" t="shared" si="6" ref="G71:G102">F71/D71*100</f>
        <v>0</v>
      </c>
      <c r="H71" s="13">
        <f t="shared" si="5"/>
        <v>0</v>
      </c>
    </row>
    <row r="72" spans="2:8" ht="31.5" customHeight="1">
      <c r="B72" s="6" t="s">
        <v>107</v>
      </c>
      <c r="C72" s="9" t="s">
        <v>72</v>
      </c>
      <c r="D72" s="22">
        <v>683.6</v>
      </c>
      <c r="E72" s="22">
        <v>25</v>
      </c>
      <c r="F72" s="26">
        <v>0</v>
      </c>
      <c r="G72" s="13">
        <f t="shared" si="6"/>
        <v>0</v>
      </c>
      <c r="H72" s="13">
        <f t="shared" si="5"/>
        <v>0</v>
      </c>
    </row>
    <row r="73" spans="2:8" ht="18" customHeight="1">
      <c r="B73" s="6" t="s">
        <v>108</v>
      </c>
      <c r="C73" s="9" t="s">
        <v>72</v>
      </c>
      <c r="D73" s="22">
        <v>400</v>
      </c>
      <c r="E73" s="22">
        <v>200</v>
      </c>
      <c r="F73" s="26">
        <v>0</v>
      </c>
      <c r="G73" s="13">
        <f t="shared" si="6"/>
        <v>0</v>
      </c>
      <c r="H73" s="13">
        <f t="shared" si="5"/>
        <v>0</v>
      </c>
    </row>
    <row r="74" spans="2:8" ht="15.75" customHeight="1">
      <c r="B74" s="6" t="s">
        <v>109</v>
      </c>
      <c r="C74" s="9" t="s">
        <v>95</v>
      </c>
      <c r="D74" s="22">
        <v>50</v>
      </c>
      <c r="E74" s="22">
        <v>280</v>
      </c>
      <c r="F74" s="26">
        <v>5</v>
      </c>
      <c r="G74" s="13">
        <f t="shared" si="6"/>
        <v>10</v>
      </c>
      <c r="H74" s="13">
        <f t="shared" si="5"/>
        <v>1.7857142857142856</v>
      </c>
    </row>
    <row r="75" spans="2:8" ht="13.5" customHeight="1">
      <c r="B75" s="8" t="s">
        <v>21</v>
      </c>
      <c r="C75" s="5"/>
      <c r="D75" s="24">
        <f>D82+D86+D90+D94+D98+D104+D105+D106+D108+D111+D114+D115+D116+D76+D80+D81+D102+D107</f>
        <v>158684.8</v>
      </c>
      <c r="E75" s="24">
        <f>E82+E86+E90+E94+E98+E104+E105+E106+E108+E111+E114+E115+E116+E76+E80+E81+E102+E107+E103+E117</f>
        <v>94576.59999999999</v>
      </c>
      <c r="F75" s="21">
        <f>F82+F86+F90+F94+F98+F104+F105+F106+F108+F111+F114+F115+F116+F76+F80+F81+F102+F107+F103+F117</f>
        <v>76315.10000000002</v>
      </c>
      <c r="G75" s="13">
        <f t="shared" si="6"/>
        <v>48.09225584302972</v>
      </c>
      <c r="H75" s="13">
        <f t="shared" si="5"/>
        <v>80.69131265027505</v>
      </c>
    </row>
    <row r="76" spans="2:8" ht="13.5" customHeight="1">
      <c r="B76" s="6" t="s">
        <v>110</v>
      </c>
      <c r="C76" s="9" t="s">
        <v>111</v>
      </c>
      <c r="D76" s="22">
        <v>19387</v>
      </c>
      <c r="E76" s="22">
        <v>9980.2</v>
      </c>
      <c r="F76" s="26">
        <v>8037.3</v>
      </c>
      <c r="G76" s="13">
        <f t="shared" si="6"/>
        <v>41.45716201578377</v>
      </c>
      <c r="H76" s="13">
        <f t="shared" si="5"/>
        <v>80.53245425943368</v>
      </c>
    </row>
    <row r="77" spans="2:8" ht="13.5" customHeight="1">
      <c r="B77" s="17" t="s">
        <v>91</v>
      </c>
      <c r="C77" s="20"/>
      <c r="D77" s="23">
        <v>11449.8</v>
      </c>
      <c r="E77" s="23">
        <v>5660.5</v>
      </c>
      <c r="F77" s="25">
        <v>5138.3</v>
      </c>
      <c r="G77" s="13">
        <f t="shared" si="6"/>
        <v>44.876766406400115</v>
      </c>
      <c r="H77" s="13">
        <f t="shared" si="5"/>
        <v>90.77466654889145</v>
      </c>
    </row>
    <row r="78" spans="2:8" ht="13.5" customHeight="1">
      <c r="B78" s="17" t="s">
        <v>92</v>
      </c>
      <c r="C78" s="20"/>
      <c r="D78" s="23">
        <v>2999.9</v>
      </c>
      <c r="E78" s="23">
        <v>1483.1</v>
      </c>
      <c r="F78" s="25">
        <v>1144</v>
      </c>
      <c r="G78" s="13">
        <f t="shared" si="6"/>
        <v>38.13460448681623</v>
      </c>
      <c r="H78" s="13">
        <f t="shared" si="5"/>
        <v>77.1357292158317</v>
      </c>
    </row>
    <row r="79" spans="2:8" ht="13.5" customHeight="1">
      <c r="B79" s="17" t="s">
        <v>89</v>
      </c>
      <c r="C79" s="20"/>
      <c r="D79" s="23">
        <v>3349.6</v>
      </c>
      <c r="E79" s="23">
        <v>1939.4</v>
      </c>
      <c r="F79" s="25">
        <v>1440.5</v>
      </c>
      <c r="G79" s="13">
        <f t="shared" si="6"/>
        <v>43.00513494148555</v>
      </c>
      <c r="H79" s="13">
        <f t="shared" si="5"/>
        <v>74.27554913890894</v>
      </c>
    </row>
    <row r="80" spans="2:8" ht="30" customHeight="1">
      <c r="B80" s="6" t="s">
        <v>112</v>
      </c>
      <c r="C80" s="9" t="s">
        <v>111</v>
      </c>
      <c r="D80" s="22">
        <v>99</v>
      </c>
      <c r="E80" s="22">
        <v>49.5</v>
      </c>
      <c r="F80" s="26">
        <v>0</v>
      </c>
      <c r="G80" s="13">
        <f t="shared" si="6"/>
        <v>0</v>
      </c>
      <c r="H80" s="13">
        <f t="shared" si="5"/>
        <v>0</v>
      </c>
    </row>
    <row r="81" spans="2:8" ht="29.25" customHeight="1">
      <c r="B81" s="6" t="s">
        <v>113</v>
      </c>
      <c r="C81" s="9" t="s">
        <v>111</v>
      </c>
      <c r="D81" s="22">
        <v>39</v>
      </c>
      <c r="E81" s="22">
        <v>19.5</v>
      </c>
      <c r="F81" s="26">
        <v>0</v>
      </c>
      <c r="G81" s="13">
        <f t="shared" si="6"/>
        <v>0</v>
      </c>
      <c r="H81" s="13">
        <f t="shared" si="5"/>
        <v>0</v>
      </c>
    </row>
    <row r="82" spans="2:8" ht="16.5" customHeight="1">
      <c r="B82" s="6" t="s">
        <v>85</v>
      </c>
      <c r="C82" s="7" t="s">
        <v>22</v>
      </c>
      <c r="D82" s="22">
        <v>3408.4</v>
      </c>
      <c r="E82" s="22">
        <v>1853.5</v>
      </c>
      <c r="F82" s="26">
        <v>1871.1</v>
      </c>
      <c r="G82" s="13">
        <f t="shared" si="6"/>
        <v>54.89672573641591</v>
      </c>
      <c r="H82" s="13">
        <f t="shared" si="5"/>
        <v>100.94955489614243</v>
      </c>
    </row>
    <row r="83" spans="2:8" ht="16.5" customHeight="1">
      <c r="B83" s="17" t="s">
        <v>91</v>
      </c>
      <c r="C83" s="7"/>
      <c r="D83" s="23">
        <v>2318.3</v>
      </c>
      <c r="E83" s="23">
        <v>1126.7</v>
      </c>
      <c r="F83" s="25">
        <v>1140.9</v>
      </c>
      <c r="G83" s="13">
        <f t="shared" si="6"/>
        <v>49.21278523055687</v>
      </c>
      <c r="H83" s="13">
        <f t="shared" si="5"/>
        <v>101.26031774207864</v>
      </c>
    </row>
    <row r="84" spans="2:8" ht="16.5" customHeight="1">
      <c r="B84" s="17" t="s">
        <v>92</v>
      </c>
      <c r="C84" s="7"/>
      <c r="D84" s="23">
        <v>607.4</v>
      </c>
      <c r="E84" s="23">
        <v>295.2</v>
      </c>
      <c r="F84" s="25">
        <v>303.7</v>
      </c>
      <c r="G84" s="13">
        <f t="shared" si="6"/>
        <v>50</v>
      </c>
      <c r="H84" s="13">
        <f t="shared" si="5"/>
        <v>102.87940379403796</v>
      </c>
    </row>
    <row r="85" spans="2:8" ht="16.5" customHeight="1">
      <c r="B85" s="17" t="s">
        <v>89</v>
      </c>
      <c r="C85" s="7"/>
      <c r="D85" s="23">
        <v>136.6</v>
      </c>
      <c r="E85" s="23">
        <v>114.9</v>
      </c>
      <c r="F85" s="25">
        <v>113.2</v>
      </c>
      <c r="G85" s="13">
        <f t="shared" si="6"/>
        <v>82.8696925329429</v>
      </c>
      <c r="H85" s="13">
        <f t="shared" si="5"/>
        <v>98.52045256744995</v>
      </c>
    </row>
    <row r="86" spans="2:8" ht="15" customHeight="1">
      <c r="B86" s="6" t="s">
        <v>23</v>
      </c>
      <c r="C86" s="7" t="s">
        <v>22</v>
      </c>
      <c r="D86" s="22">
        <v>11375</v>
      </c>
      <c r="E86" s="22">
        <v>5711.9</v>
      </c>
      <c r="F86" s="26">
        <v>4957.7</v>
      </c>
      <c r="G86" s="13">
        <f t="shared" si="6"/>
        <v>43.58417582417582</v>
      </c>
      <c r="H86" s="13">
        <f t="shared" si="5"/>
        <v>86.79598732470807</v>
      </c>
    </row>
    <row r="87" spans="2:8" ht="15" customHeight="1">
      <c r="B87" s="17" t="s">
        <v>91</v>
      </c>
      <c r="C87" s="7"/>
      <c r="D87" s="23">
        <v>5569</v>
      </c>
      <c r="E87" s="23">
        <v>3113</v>
      </c>
      <c r="F87" s="25">
        <v>2682.1</v>
      </c>
      <c r="G87" s="13">
        <f t="shared" si="6"/>
        <v>48.16124977554318</v>
      </c>
      <c r="H87" s="13">
        <f t="shared" si="5"/>
        <v>86.15804690009637</v>
      </c>
    </row>
    <row r="88" spans="2:8" ht="15" customHeight="1">
      <c r="B88" s="17" t="s">
        <v>92</v>
      </c>
      <c r="C88" s="6"/>
      <c r="D88" s="23">
        <v>1459</v>
      </c>
      <c r="E88" s="23">
        <v>816.7</v>
      </c>
      <c r="F88" s="25">
        <v>803.5</v>
      </c>
      <c r="G88" s="13">
        <f t="shared" si="6"/>
        <v>55.07196710075394</v>
      </c>
      <c r="H88" s="13">
        <f t="shared" si="5"/>
        <v>98.38373943920655</v>
      </c>
    </row>
    <row r="89" spans="2:8" ht="15" customHeight="1">
      <c r="B89" s="17" t="s">
        <v>89</v>
      </c>
      <c r="C89" s="6"/>
      <c r="D89" s="23">
        <v>788</v>
      </c>
      <c r="E89" s="23">
        <v>352.1</v>
      </c>
      <c r="F89" s="25">
        <v>287.4</v>
      </c>
      <c r="G89" s="13">
        <f t="shared" si="6"/>
        <v>36.47208121827411</v>
      </c>
      <c r="H89" s="13">
        <f t="shared" si="5"/>
        <v>81.6245384833854</v>
      </c>
    </row>
    <row r="90" spans="2:8" ht="14.25" customHeight="1">
      <c r="B90" s="6" t="s">
        <v>24</v>
      </c>
      <c r="C90" s="7" t="s">
        <v>22</v>
      </c>
      <c r="D90" s="22">
        <v>105796.3</v>
      </c>
      <c r="E90" s="22">
        <v>62277.3</v>
      </c>
      <c r="F90" s="26">
        <v>54814.5</v>
      </c>
      <c r="G90" s="13">
        <f t="shared" si="6"/>
        <v>51.811358242206964</v>
      </c>
      <c r="H90" s="13">
        <f t="shared" si="5"/>
        <v>88.016821538506</v>
      </c>
    </row>
    <row r="91" spans="2:8" ht="14.25" customHeight="1">
      <c r="B91" s="17" t="s">
        <v>91</v>
      </c>
      <c r="C91" s="7"/>
      <c r="D91" s="23">
        <v>67287.6</v>
      </c>
      <c r="E91" s="23">
        <v>41973.2</v>
      </c>
      <c r="F91" s="25">
        <v>37780.9</v>
      </c>
      <c r="G91" s="13">
        <f t="shared" si="6"/>
        <v>56.14838395187226</v>
      </c>
      <c r="H91" s="13">
        <f t="shared" si="5"/>
        <v>90.01196001257946</v>
      </c>
    </row>
    <row r="92" spans="2:8" ht="14.25" customHeight="1">
      <c r="B92" s="17" t="s">
        <v>92</v>
      </c>
      <c r="C92" s="7"/>
      <c r="D92" s="23">
        <v>17629.4</v>
      </c>
      <c r="E92" s="23">
        <v>10997.7</v>
      </c>
      <c r="F92" s="25">
        <v>9052.8</v>
      </c>
      <c r="G92" s="13">
        <f t="shared" si="6"/>
        <v>51.35058481854175</v>
      </c>
      <c r="H92" s="13">
        <f t="shared" si="5"/>
        <v>82.31539321858206</v>
      </c>
    </row>
    <row r="93" spans="2:8" ht="14.25" customHeight="1">
      <c r="B93" s="17" t="s">
        <v>89</v>
      </c>
      <c r="C93" s="7"/>
      <c r="D93" s="23">
        <v>9475.8</v>
      </c>
      <c r="E93" s="23">
        <v>5456.8</v>
      </c>
      <c r="F93" s="25">
        <v>5471.6</v>
      </c>
      <c r="G93" s="13">
        <f t="shared" si="6"/>
        <v>57.74288186749404</v>
      </c>
      <c r="H93" s="13">
        <f t="shared" si="5"/>
        <v>100.27122122855887</v>
      </c>
    </row>
    <row r="94" spans="2:8" ht="15.75">
      <c r="B94" s="6" t="s">
        <v>25</v>
      </c>
      <c r="C94" s="7" t="s">
        <v>22</v>
      </c>
      <c r="D94" s="22">
        <v>5091.4</v>
      </c>
      <c r="E94" s="22">
        <v>2560.4</v>
      </c>
      <c r="F94" s="26">
        <v>2539.1</v>
      </c>
      <c r="G94" s="13">
        <f t="shared" si="6"/>
        <v>49.870369642927294</v>
      </c>
      <c r="H94" s="13">
        <f t="shared" si="5"/>
        <v>99.16809873457272</v>
      </c>
    </row>
    <row r="95" spans="2:8" ht="15.75">
      <c r="B95" s="17" t="s">
        <v>91</v>
      </c>
      <c r="C95" s="7"/>
      <c r="D95" s="23">
        <v>3742.7</v>
      </c>
      <c r="E95" s="23">
        <v>1846.6</v>
      </c>
      <c r="F95" s="25">
        <v>2063.8</v>
      </c>
      <c r="G95" s="13">
        <f t="shared" si="6"/>
        <v>55.14200977903653</v>
      </c>
      <c r="H95" s="13">
        <f t="shared" si="5"/>
        <v>111.76215747860935</v>
      </c>
    </row>
    <row r="96" spans="2:8" ht="15.75">
      <c r="B96" s="17" t="s">
        <v>92</v>
      </c>
      <c r="C96" s="7"/>
      <c r="D96" s="23">
        <v>980.6</v>
      </c>
      <c r="E96" s="23">
        <v>484.1</v>
      </c>
      <c r="F96" s="25">
        <v>455.5</v>
      </c>
      <c r="G96" s="13">
        <f t="shared" si="6"/>
        <v>46.45115235570059</v>
      </c>
      <c r="H96" s="13">
        <f t="shared" si="5"/>
        <v>94.09212972526338</v>
      </c>
    </row>
    <row r="97" spans="2:8" ht="15.75">
      <c r="B97" s="17" t="s">
        <v>89</v>
      </c>
      <c r="C97" s="7"/>
      <c r="D97" s="23">
        <v>237.6</v>
      </c>
      <c r="E97" s="23">
        <v>141.1</v>
      </c>
      <c r="F97" s="25">
        <v>1.4</v>
      </c>
      <c r="G97" s="13">
        <f t="shared" si="6"/>
        <v>0.5892255892255892</v>
      </c>
      <c r="H97" s="13">
        <f t="shared" si="5"/>
        <v>0.9922041105598866</v>
      </c>
    </row>
    <row r="98" spans="2:8" ht="15.75" customHeight="1">
      <c r="B98" s="6" t="s">
        <v>114</v>
      </c>
      <c r="C98" s="7" t="s">
        <v>22</v>
      </c>
      <c r="D98" s="22">
        <v>2312.3</v>
      </c>
      <c r="E98" s="22">
        <v>1296</v>
      </c>
      <c r="F98" s="26">
        <v>1172.2</v>
      </c>
      <c r="G98" s="13">
        <f t="shared" si="6"/>
        <v>50.69411408554253</v>
      </c>
      <c r="H98" s="13">
        <f t="shared" si="5"/>
        <v>90.44753086419753</v>
      </c>
    </row>
    <row r="99" spans="2:8" ht="15.75" customHeight="1">
      <c r="B99" s="17" t="s">
        <v>91</v>
      </c>
      <c r="C99" s="7"/>
      <c r="D99" s="23">
        <v>1692.3</v>
      </c>
      <c r="E99" s="23">
        <v>666.6</v>
      </c>
      <c r="F99" s="25">
        <v>673.4</v>
      </c>
      <c r="G99" s="13">
        <f t="shared" si="6"/>
        <v>39.79199905454116</v>
      </c>
      <c r="H99" s="13">
        <f t="shared" si="5"/>
        <v>101.02010201020101</v>
      </c>
    </row>
    <row r="100" spans="2:8" ht="15.75" customHeight="1">
      <c r="B100" s="17" t="s">
        <v>92</v>
      </c>
      <c r="C100" s="7"/>
      <c r="D100" s="23">
        <v>443.4</v>
      </c>
      <c r="E100" s="23">
        <v>206.3</v>
      </c>
      <c r="F100" s="25">
        <v>204.5</v>
      </c>
      <c r="G100" s="13">
        <f t="shared" si="6"/>
        <v>46.12088407758232</v>
      </c>
      <c r="H100" s="13">
        <f t="shared" si="5"/>
        <v>99.12748424624333</v>
      </c>
    </row>
    <row r="101" spans="2:8" ht="15.75" customHeight="1">
      <c r="B101" s="17" t="s">
        <v>89</v>
      </c>
      <c r="C101" s="7"/>
      <c r="D101" s="23">
        <v>136.9</v>
      </c>
      <c r="E101" s="23">
        <v>414.4</v>
      </c>
      <c r="F101" s="25">
        <v>285.6</v>
      </c>
      <c r="G101" s="13">
        <f t="shared" si="6"/>
        <v>208.61943024105187</v>
      </c>
      <c r="H101" s="13">
        <f t="shared" si="5"/>
        <v>68.91891891891892</v>
      </c>
    </row>
    <row r="102" spans="2:8" ht="15.75" customHeight="1">
      <c r="B102" s="6" t="s">
        <v>50</v>
      </c>
      <c r="C102" s="9" t="s">
        <v>22</v>
      </c>
      <c r="D102" s="22">
        <v>1139</v>
      </c>
      <c r="E102" s="22">
        <v>890.9</v>
      </c>
      <c r="F102" s="26">
        <v>620.3</v>
      </c>
      <c r="G102" s="13">
        <f t="shared" si="6"/>
        <v>54.46005267778753</v>
      </c>
      <c r="H102" s="13">
        <f t="shared" si="5"/>
        <v>69.62622067572117</v>
      </c>
    </row>
    <row r="103" spans="2:8" ht="15.75" customHeight="1">
      <c r="B103" s="6" t="s">
        <v>139</v>
      </c>
      <c r="C103" s="9" t="s">
        <v>22</v>
      </c>
      <c r="D103" s="22">
        <v>0</v>
      </c>
      <c r="E103" s="22">
        <v>6739</v>
      </c>
      <c r="F103" s="26">
        <v>14.5</v>
      </c>
      <c r="G103" s="13"/>
      <c r="H103" s="13">
        <f t="shared" si="5"/>
        <v>0.21516545481525448</v>
      </c>
    </row>
    <row r="104" spans="2:8" ht="17.25" customHeight="1">
      <c r="B104" s="6" t="s">
        <v>115</v>
      </c>
      <c r="C104" s="7" t="s">
        <v>26</v>
      </c>
      <c r="D104" s="22">
        <v>70</v>
      </c>
      <c r="E104" s="22">
        <v>29.5</v>
      </c>
      <c r="F104" s="26">
        <v>0</v>
      </c>
      <c r="G104" s="13">
        <f aca="true" t="shared" si="7" ref="G104:G116">F104/D104*100</f>
        <v>0</v>
      </c>
      <c r="H104" s="13">
        <f t="shared" si="5"/>
        <v>0</v>
      </c>
    </row>
    <row r="105" spans="2:8" ht="15.75" customHeight="1">
      <c r="B105" s="6" t="s">
        <v>116</v>
      </c>
      <c r="C105" s="7" t="s">
        <v>27</v>
      </c>
      <c r="D105" s="22">
        <v>180</v>
      </c>
      <c r="E105" s="22">
        <v>180</v>
      </c>
      <c r="F105" s="26">
        <v>0.8</v>
      </c>
      <c r="G105" s="13">
        <f t="shared" si="7"/>
        <v>0.4444444444444444</v>
      </c>
      <c r="H105" s="13">
        <v>0</v>
      </c>
    </row>
    <row r="106" spans="2:8" ht="16.5" customHeight="1">
      <c r="B106" s="6" t="s">
        <v>117</v>
      </c>
      <c r="C106" s="7" t="s">
        <v>27</v>
      </c>
      <c r="D106" s="22">
        <v>100</v>
      </c>
      <c r="E106" s="22">
        <v>50</v>
      </c>
      <c r="F106" s="26">
        <v>31.2</v>
      </c>
      <c r="G106" s="13">
        <f t="shared" si="7"/>
        <v>31.2</v>
      </c>
      <c r="H106" s="13">
        <f aca="true" t="shared" si="8" ref="H106:H113">F106/E106*100</f>
        <v>62.4</v>
      </c>
    </row>
    <row r="107" spans="2:8" ht="16.5" customHeight="1">
      <c r="B107" s="6" t="s">
        <v>118</v>
      </c>
      <c r="C107" s="9" t="s">
        <v>27</v>
      </c>
      <c r="D107" s="22">
        <v>1214.8</v>
      </c>
      <c r="E107" s="22">
        <v>578.7</v>
      </c>
      <c r="F107" s="26">
        <v>248.3</v>
      </c>
      <c r="G107" s="13">
        <f t="shared" si="7"/>
        <v>20.439578531445505</v>
      </c>
      <c r="H107" s="13">
        <f t="shared" si="8"/>
        <v>42.90651460169345</v>
      </c>
    </row>
    <row r="108" spans="2:8" ht="18" customHeight="1">
      <c r="B108" s="6" t="s">
        <v>28</v>
      </c>
      <c r="C108" s="7" t="s">
        <v>29</v>
      </c>
      <c r="D108" s="22">
        <v>1715.6</v>
      </c>
      <c r="E108" s="22">
        <v>677.6</v>
      </c>
      <c r="F108" s="26">
        <v>732.7</v>
      </c>
      <c r="G108" s="13">
        <f t="shared" si="7"/>
        <v>42.70809046397762</v>
      </c>
      <c r="H108" s="13">
        <f t="shared" si="8"/>
        <v>108.13164108618653</v>
      </c>
    </row>
    <row r="109" spans="2:8" ht="18" customHeight="1">
      <c r="B109" s="17" t="s">
        <v>91</v>
      </c>
      <c r="C109" s="7"/>
      <c r="D109" s="23">
        <v>1267.9</v>
      </c>
      <c r="E109" s="23">
        <v>498.1</v>
      </c>
      <c r="F109" s="25">
        <v>531.5</v>
      </c>
      <c r="G109" s="13">
        <f t="shared" si="7"/>
        <v>41.919709756289926</v>
      </c>
      <c r="H109" s="13">
        <f t="shared" si="8"/>
        <v>106.70548082714313</v>
      </c>
    </row>
    <row r="110" spans="2:8" ht="18" customHeight="1">
      <c r="B110" s="17" t="s">
        <v>92</v>
      </c>
      <c r="C110" s="7"/>
      <c r="D110" s="23">
        <v>332.2</v>
      </c>
      <c r="E110" s="23">
        <v>130.4</v>
      </c>
      <c r="F110" s="25">
        <v>161.6</v>
      </c>
      <c r="G110" s="13">
        <f t="shared" si="7"/>
        <v>48.64539434075858</v>
      </c>
      <c r="H110" s="13">
        <f t="shared" si="8"/>
        <v>123.92638036809815</v>
      </c>
    </row>
    <row r="111" spans="2:8" ht="15.75" customHeight="1">
      <c r="B111" s="6" t="s">
        <v>30</v>
      </c>
      <c r="C111" s="7" t="s">
        <v>29</v>
      </c>
      <c r="D111" s="22">
        <v>2755</v>
      </c>
      <c r="E111" s="22">
        <v>1532.1</v>
      </c>
      <c r="F111" s="26">
        <v>1134.6</v>
      </c>
      <c r="G111" s="13">
        <f t="shared" si="7"/>
        <v>41.18330308529945</v>
      </c>
      <c r="H111" s="13">
        <f t="shared" si="8"/>
        <v>74.05521832778538</v>
      </c>
    </row>
    <row r="112" spans="2:8" ht="16.5" customHeight="1">
      <c r="B112" s="17" t="s">
        <v>91</v>
      </c>
      <c r="C112" s="7"/>
      <c r="D112" s="23">
        <v>2133.6</v>
      </c>
      <c r="E112" s="23">
        <v>1152.2</v>
      </c>
      <c r="F112" s="25">
        <v>865.5</v>
      </c>
      <c r="G112" s="13">
        <f t="shared" si="7"/>
        <v>40.5652418447694</v>
      </c>
      <c r="H112" s="13">
        <f t="shared" si="8"/>
        <v>75.11716715847942</v>
      </c>
    </row>
    <row r="113" spans="2:8" ht="18" customHeight="1">
      <c r="B113" s="17" t="s">
        <v>92</v>
      </c>
      <c r="C113" s="7"/>
      <c r="D113" s="23">
        <v>559</v>
      </c>
      <c r="E113" s="23">
        <v>301.3</v>
      </c>
      <c r="F113" s="25">
        <v>195</v>
      </c>
      <c r="G113" s="13">
        <f t="shared" si="7"/>
        <v>34.883720930232556</v>
      </c>
      <c r="H113" s="13">
        <f t="shared" si="8"/>
        <v>64.71954862263524</v>
      </c>
    </row>
    <row r="114" spans="2:8" ht="29.25" customHeight="1">
      <c r="B114" s="6" t="s">
        <v>73</v>
      </c>
      <c r="C114" s="9" t="s">
        <v>29</v>
      </c>
      <c r="D114" s="22">
        <v>2992</v>
      </c>
      <c r="E114" s="22">
        <v>0</v>
      </c>
      <c r="F114" s="26">
        <v>0</v>
      </c>
      <c r="G114" s="13">
        <f t="shared" si="7"/>
        <v>0</v>
      </c>
      <c r="H114" s="13">
        <v>0</v>
      </c>
    </row>
    <row r="115" spans="2:8" ht="31.5" customHeight="1">
      <c r="B115" s="6" t="s">
        <v>102</v>
      </c>
      <c r="C115" s="9" t="s">
        <v>29</v>
      </c>
      <c r="D115" s="22">
        <v>778</v>
      </c>
      <c r="E115" s="22">
        <v>0</v>
      </c>
      <c r="F115" s="26">
        <v>0</v>
      </c>
      <c r="G115" s="13">
        <f t="shared" si="7"/>
        <v>0</v>
      </c>
      <c r="H115" s="13">
        <v>0</v>
      </c>
    </row>
    <row r="116" spans="2:8" ht="17.25" customHeight="1">
      <c r="B116" s="6" t="s">
        <v>74</v>
      </c>
      <c r="C116" s="9" t="s">
        <v>29</v>
      </c>
      <c r="D116" s="22">
        <v>232</v>
      </c>
      <c r="E116" s="22">
        <v>136.8</v>
      </c>
      <c r="F116" s="26">
        <v>136.8</v>
      </c>
      <c r="G116" s="13">
        <f t="shared" si="7"/>
        <v>58.96551724137932</v>
      </c>
      <c r="H116" s="13">
        <f aca="true" t="shared" si="9" ref="H116:H129">F116/E116*100</f>
        <v>100</v>
      </c>
    </row>
    <row r="117" spans="2:8" ht="15" customHeight="1">
      <c r="B117" s="6" t="s">
        <v>140</v>
      </c>
      <c r="C117" s="9" t="s">
        <v>29</v>
      </c>
      <c r="D117" s="22"/>
      <c r="E117" s="22">
        <v>13.7</v>
      </c>
      <c r="F117" s="26">
        <v>4</v>
      </c>
      <c r="G117" s="13">
        <v>0</v>
      </c>
      <c r="H117" s="13">
        <f t="shared" si="9"/>
        <v>29.197080291970806</v>
      </c>
    </row>
    <row r="118" spans="2:8" s="3" customFormat="1" ht="13.5" customHeight="1">
      <c r="B118" s="8" t="s">
        <v>31</v>
      </c>
      <c r="C118" s="5"/>
      <c r="D118" s="24">
        <f>D119+D123+D127+D131+D132+D133+D134</f>
        <v>11207.2</v>
      </c>
      <c r="E118" s="28">
        <f>E119+E123+E127+E131+E133+E134+E132</f>
        <v>3554.7</v>
      </c>
      <c r="F118" s="21">
        <f>F119+F123+F127+F134+F131+F133+F132</f>
        <v>2857.3</v>
      </c>
      <c r="G118" s="13">
        <f aca="true" t="shared" si="10" ref="G118:G162">F118/D118*100</f>
        <v>25.495217360268395</v>
      </c>
      <c r="H118" s="13">
        <f t="shared" si="9"/>
        <v>80.38090415506231</v>
      </c>
    </row>
    <row r="119" spans="2:8" ht="16.5" customHeight="1">
      <c r="B119" s="6" t="s">
        <v>32</v>
      </c>
      <c r="C119" s="7" t="s">
        <v>33</v>
      </c>
      <c r="D119" s="22">
        <v>2992.5</v>
      </c>
      <c r="E119" s="22">
        <v>1743.6</v>
      </c>
      <c r="F119" s="26">
        <v>1576.1</v>
      </c>
      <c r="G119" s="13">
        <f t="shared" si="10"/>
        <v>52.668337510442775</v>
      </c>
      <c r="H119" s="13">
        <f t="shared" si="9"/>
        <v>90.39343886212434</v>
      </c>
    </row>
    <row r="120" spans="2:8" ht="16.5" customHeight="1">
      <c r="B120" s="17" t="s">
        <v>91</v>
      </c>
      <c r="C120" s="7"/>
      <c r="D120" s="23">
        <v>1643.1</v>
      </c>
      <c r="E120" s="23">
        <v>858.6</v>
      </c>
      <c r="F120" s="25">
        <v>828.1</v>
      </c>
      <c r="G120" s="13">
        <f t="shared" si="10"/>
        <v>50.398636723266996</v>
      </c>
      <c r="H120" s="13">
        <f t="shared" si="9"/>
        <v>96.44770556720242</v>
      </c>
    </row>
    <row r="121" spans="2:8" ht="16.5" customHeight="1">
      <c r="B121" s="17" t="s">
        <v>92</v>
      </c>
      <c r="C121" s="7"/>
      <c r="D121" s="23">
        <v>430.5</v>
      </c>
      <c r="E121" s="23">
        <v>259.5</v>
      </c>
      <c r="F121" s="25">
        <v>259.5</v>
      </c>
      <c r="G121" s="13">
        <f t="shared" si="10"/>
        <v>60.278745644599304</v>
      </c>
      <c r="H121" s="13">
        <f t="shared" si="9"/>
        <v>100</v>
      </c>
    </row>
    <row r="122" spans="2:8" ht="16.5" customHeight="1">
      <c r="B122" s="17" t="s">
        <v>89</v>
      </c>
      <c r="C122" s="7"/>
      <c r="D122" s="23">
        <v>617.8</v>
      </c>
      <c r="E122" s="23">
        <v>355</v>
      </c>
      <c r="F122" s="25">
        <v>355</v>
      </c>
      <c r="G122" s="13">
        <f t="shared" si="10"/>
        <v>57.46196179993526</v>
      </c>
      <c r="H122" s="13">
        <f t="shared" si="9"/>
        <v>100</v>
      </c>
    </row>
    <row r="123" spans="2:8" ht="15.75">
      <c r="B123" s="6" t="s">
        <v>34</v>
      </c>
      <c r="C123" s="7" t="s">
        <v>33</v>
      </c>
      <c r="D123" s="22">
        <v>441.8</v>
      </c>
      <c r="E123" s="22">
        <v>230</v>
      </c>
      <c r="F123" s="26">
        <v>174</v>
      </c>
      <c r="G123" s="13">
        <f t="shared" si="10"/>
        <v>39.3843368039837</v>
      </c>
      <c r="H123" s="13">
        <f t="shared" si="9"/>
        <v>75.65217391304347</v>
      </c>
    </row>
    <row r="124" spans="2:8" ht="15.75">
      <c r="B124" s="17" t="s">
        <v>91</v>
      </c>
      <c r="C124" s="7"/>
      <c r="D124" s="23">
        <v>208.2</v>
      </c>
      <c r="E124" s="23">
        <v>97.8</v>
      </c>
      <c r="F124" s="25">
        <v>87</v>
      </c>
      <c r="G124" s="13">
        <f t="shared" si="10"/>
        <v>41.78674351585015</v>
      </c>
      <c r="H124" s="13">
        <f t="shared" si="9"/>
        <v>88.95705521472392</v>
      </c>
    </row>
    <row r="125" spans="2:8" ht="15.75">
      <c r="B125" s="17" t="s">
        <v>92</v>
      </c>
      <c r="C125" s="7"/>
      <c r="D125" s="23">
        <v>54.5</v>
      </c>
      <c r="E125" s="23">
        <v>26.3</v>
      </c>
      <c r="F125" s="25">
        <v>26.3</v>
      </c>
      <c r="G125" s="13">
        <f t="shared" si="10"/>
        <v>48.25688073394495</v>
      </c>
      <c r="H125" s="13">
        <f t="shared" si="9"/>
        <v>100</v>
      </c>
    </row>
    <row r="126" spans="2:8" ht="15.75">
      <c r="B126" s="17" t="s">
        <v>89</v>
      </c>
      <c r="C126" s="7"/>
      <c r="D126" s="23">
        <v>99.9</v>
      </c>
      <c r="E126" s="23">
        <v>52.4</v>
      </c>
      <c r="F126" s="25">
        <v>53</v>
      </c>
      <c r="G126" s="13">
        <f t="shared" si="10"/>
        <v>53.05305305305305</v>
      </c>
      <c r="H126" s="13">
        <f t="shared" si="9"/>
        <v>101.14503816793894</v>
      </c>
    </row>
    <row r="127" spans="2:8" ht="16.5" customHeight="1">
      <c r="B127" s="6" t="s">
        <v>35</v>
      </c>
      <c r="C127" s="7" t="s">
        <v>33</v>
      </c>
      <c r="D127" s="22">
        <v>2594.9</v>
      </c>
      <c r="E127" s="22">
        <v>1146.3</v>
      </c>
      <c r="F127" s="26">
        <v>1107.2</v>
      </c>
      <c r="G127" s="13">
        <f t="shared" si="10"/>
        <v>42.66831091756908</v>
      </c>
      <c r="H127" s="13">
        <f t="shared" si="9"/>
        <v>96.58902556049901</v>
      </c>
    </row>
    <row r="128" spans="2:8" ht="16.5" customHeight="1">
      <c r="B128" s="17" t="s">
        <v>91</v>
      </c>
      <c r="C128" s="7"/>
      <c r="D128" s="23">
        <v>1702.5</v>
      </c>
      <c r="E128" s="23">
        <v>833.5</v>
      </c>
      <c r="F128" s="25">
        <v>833.5</v>
      </c>
      <c r="G128" s="13">
        <f t="shared" si="10"/>
        <v>48.95741556534508</v>
      </c>
      <c r="H128" s="13">
        <f t="shared" si="9"/>
        <v>100</v>
      </c>
    </row>
    <row r="129" spans="2:8" ht="16.5" customHeight="1">
      <c r="B129" s="17" t="s">
        <v>92</v>
      </c>
      <c r="C129" s="7"/>
      <c r="D129" s="23">
        <v>446.1</v>
      </c>
      <c r="E129" s="23">
        <v>234.5</v>
      </c>
      <c r="F129" s="25">
        <v>234.5</v>
      </c>
      <c r="G129" s="13">
        <f t="shared" si="10"/>
        <v>52.56668908316521</v>
      </c>
      <c r="H129" s="13">
        <f t="shared" si="9"/>
        <v>100</v>
      </c>
    </row>
    <row r="130" spans="2:8" ht="16.5" customHeight="1">
      <c r="B130" s="17" t="s">
        <v>89</v>
      </c>
      <c r="C130" s="7"/>
      <c r="D130" s="23">
        <v>292.5</v>
      </c>
      <c r="E130" s="23">
        <v>0</v>
      </c>
      <c r="F130" s="25">
        <v>0</v>
      </c>
      <c r="G130" s="13">
        <f t="shared" si="10"/>
        <v>0</v>
      </c>
      <c r="H130" s="13">
        <v>0</v>
      </c>
    </row>
    <row r="131" spans="2:8" ht="18" customHeight="1">
      <c r="B131" s="6" t="s">
        <v>119</v>
      </c>
      <c r="C131" s="9" t="s">
        <v>57</v>
      </c>
      <c r="D131" s="22">
        <v>100</v>
      </c>
      <c r="E131" s="22">
        <v>85</v>
      </c>
      <c r="F131" s="26">
        <v>0</v>
      </c>
      <c r="G131" s="13">
        <f t="shared" si="10"/>
        <v>0</v>
      </c>
      <c r="H131" s="13">
        <f>F131/E131*100</f>
        <v>0</v>
      </c>
    </row>
    <row r="132" spans="2:8" ht="16.5" customHeight="1">
      <c r="B132" s="6" t="s">
        <v>74</v>
      </c>
      <c r="C132" s="9" t="s">
        <v>57</v>
      </c>
      <c r="D132" s="22">
        <v>18</v>
      </c>
      <c r="E132" s="22">
        <v>9</v>
      </c>
      <c r="F132" s="26">
        <v>0</v>
      </c>
      <c r="G132" s="13">
        <f t="shared" si="10"/>
        <v>0</v>
      </c>
      <c r="H132" s="13">
        <f>F132/E132*100</f>
        <v>0</v>
      </c>
    </row>
    <row r="133" spans="2:8" ht="32.25" customHeight="1">
      <c r="B133" s="6" t="s">
        <v>73</v>
      </c>
      <c r="C133" s="9" t="s">
        <v>57</v>
      </c>
      <c r="D133" s="22">
        <v>3680</v>
      </c>
      <c r="E133" s="27">
        <v>216.8</v>
      </c>
      <c r="F133" s="26">
        <v>0</v>
      </c>
      <c r="G133" s="13">
        <f t="shared" si="10"/>
        <v>0</v>
      </c>
      <c r="H133" s="13">
        <f>F133/E133*100</f>
        <v>0</v>
      </c>
    </row>
    <row r="134" spans="2:8" ht="33" customHeight="1">
      <c r="B134" s="6" t="s">
        <v>102</v>
      </c>
      <c r="C134" s="9" t="s">
        <v>57</v>
      </c>
      <c r="D134" s="22">
        <v>1380</v>
      </c>
      <c r="E134" s="27">
        <v>124</v>
      </c>
      <c r="F134" s="26">
        <v>0</v>
      </c>
      <c r="G134" s="13">
        <f t="shared" si="10"/>
        <v>0</v>
      </c>
      <c r="H134" s="13">
        <v>0</v>
      </c>
    </row>
    <row r="135" spans="2:8" ht="19.5" customHeight="1">
      <c r="B135" s="8" t="s">
        <v>36</v>
      </c>
      <c r="C135" s="5"/>
      <c r="D135" s="24">
        <f>D136+D140+D144+D152+D153+D148+D151+D154+D155+D156+D157</f>
        <v>39026.3</v>
      </c>
      <c r="E135" s="24">
        <f>E136+E140+E144+E152+E153+E154+E148+E151+E155+E156+E157</f>
        <v>18195.8</v>
      </c>
      <c r="F135" s="21">
        <f>F136+F140+F144+F152+F153+F154+F148+F151+F155+F156+F157</f>
        <v>12240.300000000001</v>
      </c>
      <c r="G135" s="13">
        <f t="shared" si="10"/>
        <v>31.364233862805342</v>
      </c>
      <c r="H135" s="13">
        <f aca="true" t="shared" si="11" ref="H135:H150">F135/E135*100</f>
        <v>67.26991943195684</v>
      </c>
    </row>
    <row r="136" spans="2:8" ht="13.5" customHeight="1">
      <c r="B136" s="6" t="s">
        <v>37</v>
      </c>
      <c r="C136" s="7" t="s">
        <v>38</v>
      </c>
      <c r="D136" s="22">
        <v>22115.9</v>
      </c>
      <c r="E136" s="22">
        <v>12376.7</v>
      </c>
      <c r="F136" s="26">
        <v>9952.2</v>
      </c>
      <c r="G136" s="13">
        <f t="shared" si="10"/>
        <v>45.00020347351905</v>
      </c>
      <c r="H136" s="13">
        <f t="shared" si="11"/>
        <v>80.41077185356356</v>
      </c>
    </row>
    <row r="137" spans="2:8" ht="15.75" customHeight="1">
      <c r="B137" s="17" t="s">
        <v>91</v>
      </c>
      <c r="C137" s="7"/>
      <c r="D137" s="23">
        <v>8667</v>
      </c>
      <c r="E137" s="23">
        <v>4192.6</v>
      </c>
      <c r="F137" s="25">
        <v>3843.2</v>
      </c>
      <c r="G137" s="13">
        <f t="shared" si="10"/>
        <v>44.34290988808123</v>
      </c>
      <c r="H137" s="13">
        <f t="shared" si="11"/>
        <v>91.66626914086723</v>
      </c>
    </row>
    <row r="138" spans="2:8" ht="15.75" customHeight="1">
      <c r="B138" s="17" t="s">
        <v>92</v>
      </c>
      <c r="C138" s="7"/>
      <c r="D138" s="23">
        <v>2270.5</v>
      </c>
      <c r="E138" s="23">
        <v>1094.4</v>
      </c>
      <c r="F138" s="25">
        <v>1009.8</v>
      </c>
      <c r="G138" s="13">
        <f t="shared" si="10"/>
        <v>44.47478528958379</v>
      </c>
      <c r="H138" s="13">
        <f t="shared" si="11"/>
        <v>92.26973684210526</v>
      </c>
    </row>
    <row r="139" spans="2:8" ht="15.75" customHeight="1">
      <c r="B139" s="17" t="s">
        <v>89</v>
      </c>
      <c r="C139" s="7"/>
      <c r="D139" s="23">
        <v>4253.2</v>
      </c>
      <c r="E139" s="23">
        <v>3610.5</v>
      </c>
      <c r="F139" s="25">
        <v>3610.5</v>
      </c>
      <c r="G139" s="13">
        <f t="shared" si="10"/>
        <v>84.8890247343177</v>
      </c>
      <c r="H139" s="13">
        <f t="shared" si="11"/>
        <v>100</v>
      </c>
    </row>
    <row r="140" spans="2:8" ht="15" customHeight="1">
      <c r="B140" s="6" t="s">
        <v>39</v>
      </c>
      <c r="C140" s="9" t="s">
        <v>41</v>
      </c>
      <c r="D140" s="22">
        <v>881.2</v>
      </c>
      <c r="E140" s="22">
        <v>451.5</v>
      </c>
      <c r="F140" s="26">
        <v>338.1</v>
      </c>
      <c r="G140" s="13">
        <f t="shared" si="10"/>
        <v>38.36813436223332</v>
      </c>
      <c r="H140" s="13">
        <f t="shared" si="11"/>
        <v>74.88372093023257</v>
      </c>
    </row>
    <row r="141" spans="2:8" ht="16.5" customHeight="1">
      <c r="B141" s="17" t="s">
        <v>91</v>
      </c>
      <c r="C141" s="7"/>
      <c r="D141" s="23">
        <v>525.6</v>
      </c>
      <c r="E141" s="23">
        <v>259</v>
      </c>
      <c r="F141" s="25">
        <v>253</v>
      </c>
      <c r="G141" s="13">
        <f t="shared" si="10"/>
        <v>48.13546423135464</v>
      </c>
      <c r="H141" s="13">
        <f t="shared" si="11"/>
        <v>97.68339768339769</v>
      </c>
    </row>
    <row r="142" spans="2:8" ht="16.5" customHeight="1">
      <c r="B142" s="17" t="s">
        <v>92</v>
      </c>
      <c r="C142" s="7"/>
      <c r="D142" s="23">
        <v>137.7</v>
      </c>
      <c r="E142" s="23">
        <v>67.9</v>
      </c>
      <c r="F142" s="25">
        <v>51.9</v>
      </c>
      <c r="G142" s="13">
        <f t="shared" si="10"/>
        <v>37.690631808278866</v>
      </c>
      <c r="H142" s="13">
        <f t="shared" si="11"/>
        <v>76.4359351988218</v>
      </c>
    </row>
    <row r="143" spans="2:8" ht="16.5" customHeight="1">
      <c r="B143" s="17" t="s">
        <v>89</v>
      </c>
      <c r="C143" s="7"/>
      <c r="D143" s="23">
        <v>213.2</v>
      </c>
      <c r="E143" s="23">
        <v>122</v>
      </c>
      <c r="F143" s="25">
        <v>33.2</v>
      </c>
      <c r="G143" s="13">
        <f t="shared" si="10"/>
        <v>15.57223264540338</v>
      </c>
      <c r="H143" s="13">
        <f t="shared" si="11"/>
        <v>27.21311475409836</v>
      </c>
    </row>
    <row r="144" spans="2:8" ht="15.75">
      <c r="B144" s="6" t="s">
        <v>40</v>
      </c>
      <c r="C144" s="9" t="s">
        <v>41</v>
      </c>
      <c r="D144" s="22">
        <v>2609.2</v>
      </c>
      <c r="E144" s="22">
        <v>1325.3</v>
      </c>
      <c r="F144" s="26">
        <v>1050.2</v>
      </c>
      <c r="G144" s="13">
        <f t="shared" si="10"/>
        <v>40.249885022229044</v>
      </c>
      <c r="H144" s="13">
        <f t="shared" si="11"/>
        <v>79.24243567494152</v>
      </c>
    </row>
    <row r="145" spans="2:8" ht="15.75">
      <c r="B145" s="17" t="s">
        <v>91</v>
      </c>
      <c r="C145" s="9"/>
      <c r="D145" s="23">
        <v>1565.2</v>
      </c>
      <c r="E145" s="23">
        <v>759</v>
      </c>
      <c r="F145" s="25">
        <v>768.4</v>
      </c>
      <c r="G145" s="13">
        <f t="shared" si="10"/>
        <v>49.09276769741886</v>
      </c>
      <c r="H145" s="13">
        <f t="shared" si="11"/>
        <v>101.23847167325428</v>
      </c>
    </row>
    <row r="146" spans="2:8" ht="15.75">
      <c r="B146" s="17" t="s">
        <v>92</v>
      </c>
      <c r="C146" s="9"/>
      <c r="D146" s="23">
        <v>410.1</v>
      </c>
      <c r="E146" s="23">
        <v>198.9</v>
      </c>
      <c r="F146" s="25">
        <v>164.5</v>
      </c>
      <c r="G146" s="13">
        <f t="shared" si="10"/>
        <v>40.11216776396</v>
      </c>
      <c r="H146" s="13">
        <f t="shared" si="11"/>
        <v>82.70487682252387</v>
      </c>
    </row>
    <row r="147" spans="2:8" ht="15.75">
      <c r="B147" s="17" t="s">
        <v>89</v>
      </c>
      <c r="C147" s="9"/>
      <c r="D147" s="23">
        <v>403.9</v>
      </c>
      <c r="E147" s="23">
        <v>231.4</v>
      </c>
      <c r="F147" s="25">
        <v>110.7</v>
      </c>
      <c r="G147" s="13">
        <f t="shared" si="10"/>
        <v>27.407774201535034</v>
      </c>
      <c r="H147" s="13">
        <f t="shared" si="11"/>
        <v>47.83923941227312</v>
      </c>
    </row>
    <row r="148" spans="2:8" ht="18.75" customHeight="1">
      <c r="B148" s="6" t="s">
        <v>96</v>
      </c>
      <c r="C148" s="9" t="s">
        <v>41</v>
      </c>
      <c r="D148" s="22">
        <v>1774</v>
      </c>
      <c r="E148" s="22">
        <v>900.8</v>
      </c>
      <c r="F148" s="26">
        <v>553.9</v>
      </c>
      <c r="G148" s="13">
        <f t="shared" si="10"/>
        <v>31.223224351747465</v>
      </c>
      <c r="H148" s="13">
        <f t="shared" si="11"/>
        <v>61.48978685612788</v>
      </c>
    </row>
    <row r="149" spans="2:8" ht="15.75">
      <c r="B149" s="17" t="s">
        <v>91</v>
      </c>
      <c r="C149" s="17"/>
      <c r="D149" s="23">
        <v>1406</v>
      </c>
      <c r="E149" s="23">
        <v>716.4</v>
      </c>
      <c r="F149" s="25">
        <v>440.5</v>
      </c>
      <c r="G149" s="13">
        <f t="shared" si="10"/>
        <v>31.330014224751068</v>
      </c>
      <c r="H149" s="13">
        <f t="shared" si="11"/>
        <v>61.487995533221664</v>
      </c>
    </row>
    <row r="150" spans="2:8" ht="15.75">
      <c r="B150" s="17" t="s">
        <v>92</v>
      </c>
      <c r="C150" s="17"/>
      <c r="D150" s="23">
        <v>368</v>
      </c>
      <c r="E150" s="23">
        <v>184.4</v>
      </c>
      <c r="F150" s="25">
        <v>113.5</v>
      </c>
      <c r="G150" s="13">
        <f t="shared" si="10"/>
        <v>30.842391304347828</v>
      </c>
      <c r="H150" s="13">
        <f t="shared" si="11"/>
        <v>61.55097613882863</v>
      </c>
    </row>
    <row r="151" spans="2:8" ht="15.75">
      <c r="B151" s="6" t="s">
        <v>147</v>
      </c>
      <c r="C151" s="9" t="s">
        <v>41</v>
      </c>
      <c r="D151" s="22">
        <v>4716</v>
      </c>
      <c r="E151" s="22">
        <v>0</v>
      </c>
      <c r="F151" s="26">
        <v>0</v>
      </c>
      <c r="G151" s="13">
        <f t="shared" si="10"/>
        <v>0</v>
      </c>
      <c r="H151" s="13">
        <v>0</v>
      </c>
    </row>
    <row r="152" spans="2:8" ht="16.5" customHeight="1">
      <c r="B152" s="6" t="s">
        <v>120</v>
      </c>
      <c r="C152" s="9" t="s">
        <v>75</v>
      </c>
      <c r="D152" s="22">
        <v>400</v>
      </c>
      <c r="E152" s="22">
        <v>217.6</v>
      </c>
      <c r="F152" s="26">
        <v>217.1</v>
      </c>
      <c r="G152" s="13">
        <f t="shared" si="10"/>
        <v>54.275</v>
      </c>
      <c r="H152" s="13">
        <f>F152/E152*100</f>
        <v>99.77022058823529</v>
      </c>
    </row>
    <row r="153" spans="2:8" ht="32.25" customHeight="1">
      <c r="B153" s="6" t="s">
        <v>102</v>
      </c>
      <c r="C153" s="9" t="s">
        <v>76</v>
      </c>
      <c r="D153" s="22">
        <v>3678</v>
      </c>
      <c r="E153" s="27">
        <v>664.9</v>
      </c>
      <c r="F153" s="26">
        <v>20</v>
      </c>
      <c r="G153" s="13">
        <f t="shared" si="10"/>
        <v>0.5437737901033171</v>
      </c>
      <c r="H153" s="13">
        <f>F153/E153*100</f>
        <v>3.0079711234772146</v>
      </c>
    </row>
    <row r="154" spans="2:8" ht="36.75" customHeight="1">
      <c r="B154" s="6" t="s">
        <v>73</v>
      </c>
      <c r="C154" s="9" t="s">
        <v>76</v>
      </c>
      <c r="D154" s="22">
        <v>2512</v>
      </c>
      <c r="E154" s="27">
        <v>2050</v>
      </c>
      <c r="F154" s="16">
        <v>0</v>
      </c>
      <c r="G154" s="13">
        <f t="shared" si="10"/>
        <v>0</v>
      </c>
      <c r="H154" s="13">
        <v>0</v>
      </c>
    </row>
    <row r="155" spans="2:8" ht="33" customHeight="1">
      <c r="B155" s="6" t="s">
        <v>121</v>
      </c>
      <c r="C155" s="9" t="s">
        <v>76</v>
      </c>
      <c r="D155" s="22">
        <v>100</v>
      </c>
      <c r="E155" s="27">
        <v>50</v>
      </c>
      <c r="F155" s="16">
        <v>0</v>
      </c>
      <c r="G155" s="13">
        <f t="shared" si="10"/>
        <v>0</v>
      </c>
      <c r="H155" s="13">
        <f aca="true" t="shared" si="12" ref="H155:H182">F155/E155*100</f>
        <v>0</v>
      </c>
    </row>
    <row r="156" spans="2:8" ht="16.5" customHeight="1">
      <c r="B156" s="6" t="s">
        <v>122</v>
      </c>
      <c r="C156" s="9" t="s">
        <v>76</v>
      </c>
      <c r="D156" s="22">
        <v>80</v>
      </c>
      <c r="E156" s="27">
        <v>40</v>
      </c>
      <c r="F156" s="16">
        <v>0</v>
      </c>
      <c r="G156" s="13">
        <f t="shared" si="10"/>
        <v>0</v>
      </c>
      <c r="H156" s="13">
        <f t="shared" si="12"/>
        <v>0</v>
      </c>
    </row>
    <row r="157" spans="2:8" ht="33" customHeight="1">
      <c r="B157" s="6" t="s">
        <v>123</v>
      </c>
      <c r="C157" s="9" t="s">
        <v>76</v>
      </c>
      <c r="D157" s="22">
        <v>160</v>
      </c>
      <c r="E157" s="27">
        <v>119</v>
      </c>
      <c r="F157" s="16">
        <v>108.8</v>
      </c>
      <c r="G157" s="13">
        <f t="shared" si="10"/>
        <v>68</v>
      </c>
      <c r="H157" s="13">
        <f t="shared" si="12"/>
        <v>91.42857142857143</v>
      </c>
    </row>
    <row r="158" spans="2:8" s="3" customFormat="1" ht="15" customHeight="1">
      <c r="B158" s="8" t="s">
        <v>42</v>
      </c>
      <c r="C158" s="15"/>
      <c r="D158" s="24">
        <f>D159+D160+D161+D163+D164+D165+D166+D167+D168+D169+D170+D171+D172+D173+D162</f>
        <v>16422.7</v>
      </c>
      <c r="E158" s="24">
        <f>E159+E160+E161+E163+E164+E165+E166+E167+E168+E169+E170+E171+E172+E173+E162</f>
        <v>11498.5</v>
      </c>
      <c r="F158" s="21">
        <f>F159+F160+F161+F163+F164+F165+F166+F167+F168+F169+F170+F171+F172+F173+F162</f>
        <v>7904.599999999999</v>
      </c>
      <c r="G158" s="13">
        <f t="shared" si="10"/>
        <v>48.13215853665962</v>
      </c>
      <c r="H158" s="13">
        <f t="shared" si="12"/>
        <v>68.74461886333</v>
      </c>
    </row>
    <row r="159" spans="2:8" s="3" customFormat="1" ht="18" customHeight="1">
      <c r="B159" s="6" t="s">
        <v>77</v>
      </c>
      <c r="C159" s="9" t="s">
        <v>43</v>
      </c>
      <c r="D159" s="22">
        <v>90</v>
      </c>
      <c r="E159" s="22">
        <v>39</v>
      </c>
      <c r="F159" s="26">
        <v>25.4</v>
      </c>
      <c r="G159" s="13">
        <f t="shared" si="10"/>
        <v>28.22222222222222</v>
      </c>
      <c r="H159" s="13">
        <f t="shared" si="12"/>
        <v>65.12820512820512</v>
      </c>
    </row>
    <row r="160" spans="2:8" ht="17.25" customHeight="1">
      <c r="B160" s="6" t="s">
        <v>78</v>
      </c>
      <c r="C160" s="9" t="s">
        <v>43</v>
      </c>
      <c r="D160" s="22">
        <v>30</v>
      </c>
      <c r="E160" s="22">
        <v>16</v>
      </c>
      <c r="F160" s="26">
        <v>0</v>
      </c>
      <c r="G160" s="13">
        <f t="shared" si="10"/>
        <v>0</v>
      </c>
      <c r="H160" s="13">
        <f t="shared" si="12"/>
        <v>0</v>
      </c>
    </row>
    <row r="161" spans="2:8" ht="16.5" customHeight="1">
      <c r="B161" s="6" t="s">
        <v>148</v>
      </c>
      <c r="C161" s="9" t="s">
        <v>43</v>
      </c>
      <c r="D161" s="22">
        <v>601.7</v>
      </c>
      <c r="E161" s="22">
        <v>1056.7</v>
      </c>
      <c r="F161" s="26">
        <v>559.9</v>
      </c>
      <c r="G161" s="13">
        <f t="shared" si="10"/>
        <v>93.05301645338207</v>
      </c>
      <c r="H161" s="13">
        <f t="shared" si="12"/>
        <v>52.98571022996119</v>
      </c>
    </row>
    <row r="162" spans="2:8" ht="33.75" customHeight="1">
      <c r="B162" s="6" t="s">
        <v>141</v>
      </c>
      <c r="C162" s="9" t="s">
        <v>43</v>
      </c>
      <c r="D162" s="22">
        <v>220</v>
      </c>
      <c r="E162" s="22">
        <v>110</v>
      </c>
      <c r="F162" s="26">
        <v>0</v>
      </c>
      <c r="G162" s="13">
        <f t="shared" si="10"/>
        <v>0</v>
      </c>
      <c r="H162" s="13">
        <f t="shared" si="12"/>
        <v>0</v>
      </c>
    </row>
    <row r="163" spans="2:8" ht="17.25" customHeight="1">
      <c r="B163" s="6" t="s">
        <v>79</v>
      </c>
      <c r="C163" s="9" t="s">
        <v>43</v>
      </c>
      <c r="D163" s="22">
        <v>0</v>
      </c>
      <c r="E163" s="22">
        <v>120</v>
      </c>
      <c r="F163" s="26">
        <v>120</v>
      </c>
      <c r="G163" s="13">
        <v>0</v>
      </c>
      <c r="H163" s="13">
        <f t="shared" si="12"/>
        <v>100</v>
      </c>
    </row>
    <row r="164" spans="2:8" ht="15.75" customHeight="1">
      <c r="B164" s="6" t="s">
        <v>44</v>
      </c>
      <c r="C164" s="9" t="s">
        <v>43</v>
      </c>
      <c r="D164" s="22">
        <v>130</v>
      </c>
      <c r="E164" s="22">
        <v>65</v>
      </c>
      <c r="F164" s="26">
        <v>14.4</v>
      </c>
      <c r="G164" s="13">
        <f aca="true" t="shared" si="13" ref="G164:G169">F164/D164*100</f>
        <v>11.076923076923077</v>
      </c>
      <c r="H164" s="13">
        <f t="shared" si="12"/>
        <v>22.153846153846153</v>
      </c>
    </row>
    <row r="165" spans="2:8" ht="15.75" customHeight="1">
      <c r="B165" s="10" t="s">
        <v>124</v>
      </c>
      <c r="C165" s="9" t="s">
        <v>43</v>
      </c>
      <c r="D165" s="22">
        <v>8804</v>
      </c>
      <c r="E165" s="22">
        <v>4386.7</v>
      </c>
      <c r="F165" s="26">
        <v>3171.7</v>
      </c>
      <c r="G165" s="13">
        <f t="shared" si="13"/>
        <v>36.02567014993185</v>
      </c>
      <c r="H165" s="13">
        <f t="shared" si="12"/>
        <v>72.30264207718787</v>
      </c>
    </row>
    <row r="166" spans="2:8" ht="31.5" customHeight="1">
      <c r="B166" s="10" t="s">
        <v>80</v>
      </c>
      <c r="C166" s="9" t="s">
        <v>45</v>
      </c>
      <c r="D166" s="22">
        <v>5822</v>
      </c>
      <c r="E166" s="22">
        <v>3043.5</v>
      </c>
      <c r="F166" s="26">
        <v>2718.8</v>
      </c>
      <c r="G166" s="13">
        <f t="shared" si="13"/>
        <v>46.69872895912058</v>
      </c>
      <c r="H166" s="13">
        <f t="shared" si="12"/>
        <v>89.33136191884344</v>
      </c>
    </row>
    <row r="167" spans="2:8" ht="14.25" customHeight="1">
      <c r="B167" s="6" t="s">
        <v>46</v>
      </c>
      <c r="C167" s="9" t="s">
        <v>43</v>
      </c>
      <c r="D167" s="22">
        <v>220</v>
      </c>
      <c r="E167" s="22">
        <v>110</v>
      </c>
      <c r="F167" s="26">
        <v>0</v>
      </c>
      <c r="G167" s="13">
        <f t="shared" si="13"/>
        <v>0</v>
      </c>
      <c r="H167" s="13">
        <f t="shared" si="12"/>
        <v>0</v>
      </c>
    </row>
    <row r="168" spans="2:8" ht="18.75" customHeight="1">
      <c r="B168" s="6" t="s">
        <v>81</v>
      </c>
      <c r="C168" s="9" t="s">
        <v>43</v>
      </c>
      <c r="D168" s="22">
        <v>30</v>
      </c>
      <c r="E168" s="22">
        <v>21</v>
      </c>
      <c r="F168" s="26">
        <v>12</v>
      </c>
      <c r="G168" s="13">
        <f t="shared" si="13"/>
        <v>40</v>
      </c>
      <c r="H168" s="13">
        <f t="shared" si="12"/>
        <v>57.14285714285714</v>
      </c>
    </row>
    <row r="169" spans="2:8" ht="15.75">
      <c r="B169" s="10" t="s">
        <v>51</v>
      </c>
      <c r="C169" s="9" t="s">
        <v>43</v>
      </c>
      <c r="D169" s="22">
        <v>475</v>
      </c>
      <c r="E169" s="22">
        <v>199.3</v>
      </c>
      <c r="F169" s="26">
        <v>40.5</v>
      </c>
      <c r="G169" s="13">
        <f t="shared" si="13"/>
        <v>8.526315789473685</v>
      </c>
      <c r="H169" s="13">
        <f t="shared" si="12"/>
        <v>20.321123933768188</v>
      </c>
    </row>
    <row r="170" spans="2:8" ht="30" customHeight="1">
      <c r="B170" s="11" t="s">
        <v>82</v>
      </c>
      <c r="C170" s="9" t="s">
        <v>45</v>
      </c>
      <c r="D170" s="22">
        <v>0</v>
      </c>
      <c r="E170" s="22">
        <v>627.2</v>
      </c>
      <c r="F170" s="26">
        <v>547.9</v>
      </c>
      <c r="G170" s="13">
        <v>0</v>
      </c>
      <c r="H170" s="13">
        <f t="shared" si="12"/>
        <v>87.3565051020408</v>
      </c>
    </row>
    <row r="171" spans="2:8" ht="31.5">
      <c r="B171" s="11" t="s">
        <v>149</v>
      </c>
      <c r="C171" s="9" t="s">
        <v>43</v>
      </c>
      <c r="D171" s="22">
        <v>0</v>
      </c>
      <c r="E171" s="22">
        <v>342</v>
      </c>
      <c r="F171" s="26">
        <v>132</v>
      </c>
      <c r="G171" s="13">
        <v>0</v>
      </c>
      <c r="H171" s="13">
        <f t="shared" si="12"/>
        <v>38.59649122807017</v>
      </c>
    </row>
    <row r="172" spans="2:8" ht="15.75">
      <c r="B172" s="11" t="s">
        <v>126</v>
      </c>
      <c r="C172" s="9" t="s">
        <v>43</v>
      </c>
      <c r="D172" s="22">
        <v>0</v>
      </c>
      <c r="E172" s="22">
        <v>162.1</v>
      </c>
      <c r="F172" s="26">
        <v>162</v>
      </c>
      <c r="G172" s="13">
        <v>0</v>
      </c>
      <c r="H172" s="13">
        <f t="shared" si="12"/>
        <v>99.9383096853794</v>
      </c>
    </row>
    <row r="173" spans="2:8" ht="31.5">
      <c r="B173" s="11" t="s">
        <v>127</v>
      </c>
      <c r="C173" s="9" t="s">
        <v>43</v>
      </c>
      <c r="D173" s="22">
        <v>0</v>
      </c>
      <c r="E173" s="22">
        <v>1200</v>
      </c>
      <c r="F173" s="26">
        <v>400</v>
      </c>
      <c r="G173" s="13">
        <v>0</v>
      </c>
      <c r="H173" s="13">
        <f t="shared" si="12"/>
        <v>33.33333333333333</v>
      </c>
    </row>
    <row r="174" spans="2:8" ht="14.25" customHeight="1">
      <c r="B174" s="14" t="s">
        <v>61</v>
      </c>
      <c r="C174" s="15" t="s">
        <v>62</v>
      </c>
      <c r="D174" s="24">
        <f>D175+D179+D180+D181</f>
        <v>9007</v>
      </c>
      <c r="E174" s="24">
        <f>E175+E179+E180+E181+E176+E177+E178</f>
        <v>12630.500000000002</v>
      </c>
      <c r="F174" s="21">
        <f>F175+F179+F180+F181+F176+F177+F178</f>
        <v>5478.3</v>
      </c>
      <c r="G174" s="13">
        <f>F174/D174*100</f>
        <v>60.82269346064173</v>
      </c>
      <c r="H174" s="13">
        <f t="shared" si="12"/>
        <v>43.37357982661019</v>
      </c>
    </row>
    <row r="175" spans="2:8" ht="15.75">
      <c r="B175" s="11" t="s">
        <v>64</v>
      </c>
      <c r="C175" s="9" t="s">
        <v>63</v>
      </c>
      <c r="D175" s="22">
        <v>8005</v>
      </c>
      <c r="E175" s="22">
        <v>7661.2</v>
      </c>
      <c r="F175" s="26">
        <v>4977.3</v>
      </c>
      <c r="G175" s="13">
        <f>F175/D175*100</f>
        <v>62.17738913179262</v>
      </c>
      <c r="H175" s="13">
        <f t="shared" si="12"/>
        <v>64.96762909204826</v>
      </c>
    </row>
    <row r="176" spans="2:8" ht="31.5">
      <c r="B176" s="11" t="s">
        <v>142</v>
      </c>
      <c r="C176" s="9" t="s">
        <v>143</v>
      </c>
      <c r="D176" s="22"/>
      <c r="E176" s="22">
        <v>500</v>
      </c>
      <c r="F176" s="26">
        <v>0</v>
      </c>
      <c r="G176" s="13"/>
      <c r="H176" s="13">
        <f t="shared" si="12"/>
        <v>0</v>
      </c>
    </row>
    <row r="177" spans="2:8" ht="31.5">
      <c r="B177" s="11" t="s">
        <v>101</v>
      </c>
      <c r="C177" s="9" t="s">
        <v>143</v>
      </c>
      <c r="D177" s="22"/>
      <c r="E177" s="22">
        <v>2601.2</v>
      </c>
      <c r="F177" s="26">
        <v>0</v>
      </c>
      <c r="G177" s="13"/>
      <c r="H177" s="13">
        <f t="shared" si="12"/>
        <v>0</v>
      </c>
    </row>
    <row r="178" spans="2:8" ht="15.75">
      <c r="B178" s="11" t="s">
        <v>144</v>
      </c>
      <c r="C178" s="9" t="s">
        <v>143</v>
      </c>
      <c r="D178" s="22"/>
      <c r="E178" s="22">
        <v>1367.1</v>
      </c>
      <c r="F178" s="26">
        <v>0</v>
      </c>
      <c r="G178" s="13"/>
      <c r="H178" s="13">
        <f t="shared" si="12"/>
        <v>0</v>
      </c>
    </row>
    <row r="179" spans="2:8" ht="20.25" customHeight="1">
      <c r="B179" s="11" t="s">
        <v>65</v>
      </c>
      <c r="C179" s="9" t="s">
        <v>83</v>
      </c>
      <c r="D179" s="22">
        <v>622</v>
      </c>
      <c r="E179" s="22">
        <v>311</v>
      </c>
      <c r="F179" s="26">
        <v>311</v>
      </c>
      <c r="G179" s="13">
        <f>F179/D179*100</f>
        <v>50</v>
      </c>
      <c r="H179" s="13">
        <f t="shared" si="12"/>
        <v>100</v>
      </c>
    </row>
    <row r="180" spans="2:8" ht="15.75">
      <c r="B180" s="11" t="s">
        <v>66</v>
      </c>
      <c r="C180" s="9" t="s">
        <v>83</v>
      </c>
      <c r="D180" s="22">
        <v>340</v>
      </c>
      <c r="E180" s="22">
        <v>170</v>
      </c>
      <c r="F180" s="26">
        <v>170</v>
      </c>
      <c r="G180" s="13">
        <f>F180/D180*100</f>
        <v>50</v>
      </c>
      <c r="H180" s="13">
        <f t="shared" si="12"/>
        <v>100</v>
      </c>
    </row>
    <row r="181" spans="2:8" ht="15.75">
      <c r="B181" s="11" t="s">
        <v>67</v>
      </c>
      <c r="C181" s="9" t="s">
        <v>83</v>
      </c>
      <c r="D181" s="22">
        <v>40</v>
      </c>
      <c r="E181" s="22">
        <v>20</v>
      </c>
      <c r="F181" s="26">
        <v>20</v>
      </c>
      <c r="G181" s="13">
        <f>F181/D181*100</f>
        <v>50</v>
      </c>
      <c r="H181" s="13">
        <f t="shared" si="12"/>
        <v>100</v>
      </c>
    </row>
    <row r="182" spans="2:8" ht="14.25" customHeight="1">
      <c r="B182" s="8" t="s">
        <v>47</v>
      </c>
      <c r="C182" s="8"/>
      <c r="D182" s="24">
        <f>D7+D47+D53+D63+D75+D118+D135+D158+D174</f>
        <v>271599</v>
      </c>
      <c r="E182" s="24">
        <f>E174+E158+E135+E118+E75+E63+E53+E47+E7</f>
        <v>155836.1</v>
      </c>
      <c r="F182" s="21">
        <f>F7+F47+F53+F63+F75+F118+F135+F158+F174</f>
        <v>115185.20000000004</v>
      </c>
      <c r="G182" s="13">
        <f>F182/D182*100</f>
        <v>42.41002360097056</v>
      </c>
      <c r="H182" s="13">
        <f t="shared" si="12"/>
        <v>73.914324087936</v>
      </c>
    </row>
    <row r="183" spans="2:6" ht="12.75">
      <c r="B183" s="1"/>
      <c r="F183" s="2"/>
    </row>
    <row r="184" spans="2:8" ht="12.75">
      <c r="B184" s="36" t="s">
        <v>93</v>
      </c>
      <c r="C184" s="36"/>
      <c r="D184" s="36"/>
      <c r="E184" s="36"/>
      <c r="F184" s="36"/>
      <c r="G184" s="36"/>
      <c r="H184" s="36"/>
    </row>
  </sheetData>
  <mergeCells count="8">
    <mergeCell ref="B184:H184"/>
    <mergeCell ref="B5:B6"/>
    <mergeCell ref="F5:F6"/>
    <mergeCell ref="H5:H6"/>
    <mergeCell ref="C5:C6"/>
    <mergeCell ref="D5:D6"/>
    <mergeCell ref="G5:G6"/>
    <mergeCell ref="E5:E6"/>
  </mergeCells>
  <printOptions/>
  <pageMargins left="0.7874015748031497" right="0.3937007874015748" top="0.29" bottom="0.3937007874015748" header="0.27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20"/>
  <sheetViews>
    <sheetView tabSelected="1" zoomScale="75" zoomScaleNormal="75" workbookViewId="0" topLeftCell="A1">
      <selection activeCell="B3" sqref="B3:F3"/>
    </sheetView>
  </sheetViews>
  <sheetFormatPr defaultColWidth="9.00390625" defaultRowHeight="12.75"/>
  <cols>
    <col min="1" max="1" width="0.37109375" style="0" customWidth="1"/>
    <col min="2" max="2" width="41.125" style="0" customWidth="1"/>
    <col min="3" max="3" width="9.75390625" style="0" customWidth="1"/>
    <col min="4" max="4" width="12.75390625" style="0" customWidth="1"/>
    <col min="5" max="5" width="12.625" style="0" customWidth="1"/>
    <col min="6" max="6" width="11.625" style="0" customWidth="1"/>
  </cols>
  <sheetData>
    <row r="2" spans="2:6" ht="12.75">
      <c r="B2" s="42" t="s">
        <v>173</v>
      </c>
      <c r="C2" s="43"/>
      <c r="D2" s="43"/>
      <c r="E2" s="43"/>
      <c r="F2" s="43"/>
    </row>
    <row r="3" spans="2:6" ht="12.75">
      <c r="B3" s="43" t="s">
        <v>150</v>
      </c>
      <c r="C3" s="43"/>
      <c r="D3" s="43"/>
      <c r="E3" s="43"/>
      <c r="F3" s="43"/>
    </row>
    <row r="5" spans="2:6" ht="12.75" customHeight="1">
      <c r="B5" s="37" t="s">
        <v>0</v>
      </c>
      <c r="C5" s="44" t="s">
        <v>154</v>
      </c>
      <c r="D5" s="46" t="s">
        <v>151</v>
      </c>
      <c r="E5" s="44" t="s">
        <v>172</v>
      </c>
      <c r="F5" s="44" t="s">
        <v>152</v>
      </c>
    </row>
    <row r="6" spans="2:6" ht="65.25" customHeight="1">
      <c r="B6" s="37"/>
      <c r="C6" s="45"/>
      <c r="D6" s="47"/>
      <c r="E6" s="44"/>
      <c r="F6" s="44"/>
    </row>
    <row r="7" spans="2:6" ht="42" customHeight="1">
      <c r="B7" s="8" t="s">
        <v>153</v>
      </c>
      <c r="C7" s="15" t="s">
        <v>155</v>
      </c>
      <c r="D7" s="26">
        <v>18596.3</v>
      </c>
      <c r="E7" s="26">
        <v>18553.5</v>
      </c>
      <c r="F7" s="35">
        <f aca="true" t="shared" si="0" ref="F7:F16">E7/D7*100</f>
        <v>99.76984668993295</v>
      </c>
    </row>
    <row r="8" spans="2:6" ht="42.75" customHeight="1">
      <c r="B8" s="8" t="s">
        <v>156</v>
      </c>
      <c r="C8" s="15" t="s">
        <v>157</v>
      </c>
      <c r="D8" s="22">
        <v>860.7</v>
      </c>
      <c r="E8" s="22">
        <v>745.1</v>
      </c>
      <c r="F8" s="35">
        <f t="shared" si="0"/>
        <v>86.5690716858371</v>
      </c>
    </row>
    <row r="9" spans="2:6" ht="24.75" customHeight="1">
      <c r="B9" s="8" t="s">
        <v>165</v>
      </c>
      <c r="C9" s="15" t="s">
        <v>158</v>
      </c>
      <c r="D9" s="22">
        <v>3163.5</v>
      </c>
      <c r="E9" s="22">
        <v>3163.2</v>
      </c>
      <c r="F9" s="35">
        <f t="shared" si="0"/>
        <v>99.99051683262209</v>
      </c>
    </row>
    <row r="10" spans="2:6" ht="34.5" customHeight="1">
      <c r="B10" s="8" t="s">
        <v>166</v>
      </c>
      <c r="C10" s="15" t="s">
        <v>159</v>
      </c>
      <c r="D10" s="22">
        <v>14118.5</v>
      </c>
      <c r="E10" s="22">
        <v>14114.1</v>
      </c>
      <c r="F10" s="35">
        <f t="shared" si="0"/>
        <v>99.96883521620569</v>
      </c>
    </row>
    <row r="11" spans="2:6" ht="21.75" customHeight="1">
      <c r="B11" s="8" t="s">
        <v>167</v>
      </c>
      <c r="C11" s="15" t="s">
        <v>160</v>
      </c>
      <c r="D11" s="22">
        <v>160109.4</v>
      </c>
      <c r="E11" s="22">
        <v>159213.9</v>
      </c>
      <c r="F11" s="35">
        <f t="shared" si="0"/>
        <v>99.44069492484515</v>
      </c>
    </row>
    <row r="12" spans="2:6" s="3" customFormat="1" ht="22.5" customHeight="1">
      <c r="B12" s="8" t="s">
        <v>168</v>
      </c>
      <c r="C12" s="15" t="s">
        <v>161</v>
      </c>
      <c r="D12" s="22">
        <v>5734.2</v>
      </c>
      <c r="E12" s="22">
        <v>5672.3</v>
      </c>
      <c r="F12" s="35">
        <f t="shared" si="0"/>
        <v>98.92051201562555</v>
      </c>
    </row>
    <row r="13" spans="2:6" ht="40.5" customHeight="1">
      <c r="B13" s="8" t="s">
        <v>169</v>
      </c>
      <c r="C13" s="15" t="s">
        <v>162</v>
      </c>
      <c r="D13" s="22">
        <v>27861.5</v>
      </c>
      <c r="E13" s="22">
        <v>27523.1</v>
      </c>
      <c r="F13" s="35">
        <f t="shared" si="0"/>
        <v>98.78542074188395</v>
      </c>
    </row>
    <row r="14" spans="2:6" s="3" customFormat="1" ht="29.25" customHeight="1">
      <c r="B14" s="8" t="s">
        <v>170</v>
      </c>
      <c r="C14" s="15" t="s">
        <v>163</v>
      </c>
      <c r="D14" s="22">
        <v>23522.3</v>
      </c>
      <c r="E14" s="22">
        <v>22111.4</v>
      </c>
      <c r="F14" s="35">
        <f t="shared" si="0"/>
        <v>94.0018620628085</v>
      </c>
    </row>
    <row r="15" spans="2:6" ht="26.25" customHeight="1">
      <c r="B15" s="14" t="s">
        <v>171</v>
      </c>
      <c r="C15" s="15" t="s">
        <v>164</v>
      </c>
      <c r="D15" s="22">
        <v>13358</v>
      </c>
      <c r="E15" s="22">
        <v>13357.9</v>
      </c>
      <c r="F15" s="35">
        <f t="shared" si="0"/>
        <v>99.99925138493786</v>
      </c>
    </row>
    <row r="16" spans="2:6" ht="24" customHeight="1">
      <c r="B16" s="8" t="s">
        <v>47</v>
      </c>
      <c r="C16" s="30"/>
      <c r="D16" s="22">
        <f>SUM(D7:D15)</f>
        <v>267324.4</v>
      </c>
      <c r="E16" s="22">
        <f>SUM(E7:E15)</f>
        <v>264454.5</v>
      </c>
      <c r="F16" s="35">
        <f t="shared" si="0"/>
        <v>98.92643544697005</v>
      </c>
    </row>
    <row r="17" spans="2:6" ht="24" customHeight="1">
      <c r="B17" s="31"/>
      <c r="C17" s="32"/>
      <c r="D17" s="33"/>
      <c r="E17" s="33"/>
      <c r="F17" s="34"/>
    </row>
    <row r="18" spans="2:6" ht="24" customHeight="1">
      <c r="B18" s="31"/>
      <c r="C18" s="32"/>
      <c r="D18" s="33"/>
      <c r="E18" s="33"/>
      <c r="F18" s="34"/>
    </row>
    <row r="19" spans="2:5" ht="12.75">
      <c r="B19" s="1"/>
      <c r="E19" s="2"/>
    </row>
    <row r="20" spans="2:6" ht="12.75">
      <c r="B20" s="36"/>
      <c r="C20" s="36"/>
      <c r="D20" s="36"/>
      <c r="E20" s="36"/>
      <c r="F20" s="36"/>
    </row>
  </sheetData>
  <mergeCells count="8">
    <mergeCell ref="B2:F2"/>
    <mergeCell ref="B3:F3"/>
    <mergeCell ref="B20:F20"/>
    <mergeCell ref="B5:B6"/>
    <mergeCell ref="E5:E6"/>
    <mergeCell ref="F5:F6"/>
    <mergeCell ref="C5:C6"/>
    <mergeCell ref="D5:D6"/>
  </mergeCells>
  <printOptions/>
  <pageMargins left="0.7874015748031497" right="0.3937007874015748" top="0.29" bottom="0.3937007874015748" header="0.27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Александра</dc:creator>
  <cp:keywords/>
  <dc:description/>
  <cp:lastModifiedBy>Лариса</cp:lastModifiedBy>
  <cp:lastPrinted>2010-01-22T05:41:21Z</cp:lastPrinted>
  <dcterms:created xsi:type="dcterms:W3CDTF">2006-07-17T08:46:16Z</dcterms:created>
  <dcterms:modified xsi:type="dcterms:W3CDTF">2010-02-16T03:32:19Z</dcterms:modified>
  <cp:category/>
  <cp:version/>
  <cp:contentType/>
  <cp:contentStatus/>
</cp:coreProperties>
</file>